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uzuki\Desktop\181001 東京\"/>
    </mc:Choice>
  </mc:AlternateContent>
  <xr:revisionPtr revIDLastSave="0" documentId="13_ncr:1_{A2BCAD3C-0CBE-4918-8872-D0F52B18A4CA}" xr6:coauthVersionLast="38" xr6:coauthVersionMax="38" xr10:uidLastSave="{00000000-0000-0000-0000-000000000000}"/>
  <bookViews>
    <workbookView xWindow="0" yWindow="0" windowWidth="21570" windowHeight="10725" xr2:uid="{00000000-000D-0000-FFFF-FFFF00000000}"/>
  </bookViews>
  <sheets>
    <sheet name="コマンド生成ツール" sheetId="1" r:id="rId1"/>
    <sheet name="使い方" sheetId="2" r:id="rId2"/>
    <sheet name="各社スピーカ用EQプリセット（参考）" sheetId="5" r:id="rId3"/>
    <sheet name="data" sheetId="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localSheetId="2" hidden="1">#REF!</definedName>
    <definedName name="__123Graph_A" hidden="1">#REF!</definedName>
    <definedName name="__123Graph_AS49KJ" localSheetId="2" hidden="1">[1]効果!#REF!</definedName>
    <definedName name="__123Graph_AS49KJ" hidden="1">[1]効果!#REF!</definedName>
    <definedName name="__123Graph_AS49KM" hidden="1">[1]効果!#REF!</definedName>
    <definedName name="__123Graph_B" hidden="1">[2]ＣＤまとめ!#REF!</definedName>
    <definedName name="__123Graph_BS49KJ" hidden="1">[1]効果!#REF!</definedName>
    <definedName name="__123Graph_CS49KJ" hidden="1">[1]効果!#REF!</definedName>
    <definedName name="__123Graph_DS49KJ" hidden="1">[1]効果!#REF!</definedName>
    <definedName name="__123Graph_X" localSheetId="2" hidden="1">#REF!</definedName>
    <definedName name="__123Graph_X" hidden="1">#REF!</definedName>
    <definedName name="__123Graph_XS49KJ" hidden="1">[1]効果!#REF!</definedName>
    <definedName name="__TOV２" localSheetId="2">#REF!</definedName>
    <definedName name="__TOV２">#REF!</definedName>
    <definedName name="_Fill" localSheetId="2" hidden="1">#REF!</definedName>
    <definedName name="_Fill" hidden="1">#REF!</definedName>
    <definedName name="_Key1" hidden="1">[3]目標策定!$B$22:$B$297</definedName>
    <definedName name="_Key2" hidden="1">[3]目標策定!$U$22:$U$297</definedName>
    <definedName name="_Key3" hidden="1">[3]目標策定!$E$22:$E$297</definedName>
    <definedName name="_Order1" hidden="1">255</definedName>
    <definedName name="_Sort" hidden="1">[3]目標策定!$A$22:$U$297</definedName>
    <definedName name="_TOV1" localSheetId="2">#REF!</definedName>
    <definedName name="_TOV1">#REF!</definedName>
    <definedName name="□Ｔ製品価格" localSheetId="2">#REF!</definedName>
    <definedName name="□Ｔ製品価格">#REF!</definedName>
    <definedName name="□T製品価格１" localSheetId="2">#REF!</definedName>
    <definedName name="□T製品価格１">#REF!</definedName>
    <definedName name="□T製品価格２" localSheetId="2">#REF!</definedName>
    <definedName name="□T製品価格２">#REF!</definedName>
    <definedName name="□Ｔ積上TOV１" localSheetId="2">#REF!</definedName>
    <definedName name="□Ｔ積上TOV１">#REF!</definedName>
    <definedName name="□T積上TOV２" localSheetId="2">#REF!</definedName>
    <definedName name="□T積上TOV２">#REF!</definedName>
    <definedName name="○オ" localSheetId="2">#REF!</definedName>
    <definedName name="○オ">#REF!</definedName>
    <definedName name="A35..A40_">[4]PLATE!#REF!</definedName>
    <definedName name="abc" hidden="1">[5]ＣＤまとめ!#REF!</definedName>
    <definedName name="CD目標" localSheetId="2">#REF!</definedName>
    <definedName name="CD目標">#REF!</definedName>
    <definedName name="_xlnm.Criteria" localSheetId="2">#REF!</definedName>
    <definedName name="_xlnm.Criteria">#REF!</definedName>
    <definedName name="Criteria_2" localSheetId="2">#REF!</definedName>
    <definedName name="Criteria_2">#REF!</definedName>
    <definedName name="ｄｄｄ" localSheetId="2">#REF!</definedName>
    <definedName name="ｄｄｄ">#REF!</definedName>
    <definedName name="def" hidden="1">[6]目標策定!$B$22:$B$297</definedName>
    <definedName name="FD" hidden="1">[3]目標策定!$U$22:$U$297</definedName>
    <definedName name="ghi" hidden="1">[6]目標策定!$U$22:$U$297</definedName>
    <definedName name="jkl" hidden="1">[6]目標策定!$E$22:$E$297</definedName>
    <definedName name="key" localSheetId="2" hidden="1">#REF!</definedName>
    <definedName name="key" hidden="1">#REF!</definedName>
    <definedName name="kom" hidden="1">'[7]54ﾏｽﾀｰ予算4_2時点'!#REF!</definedName>
    <definedName name="Print_Area_MI">'[8]838総合'!$B$3:$P$4</definedName>
    <definedName name="Q" hidden="1">[3]目標策定!$A$22:$U$297</definedName>
    <definedName name="キャビネット１" localSheetId="2">#REF!</definedName>
    <definedName name="キャビネット１">#REF!</definedName>
    <definedName name="キャビネット２" localSheetId="2">#REF!</definedName>
    <definedName name="キャビネット２">#REF!</definedName>
    <definedName name="コンデンサ１" localSheetId="2">#REF!</definedName>
    <definedName name="コンデンサ１">#REF!</definedName>
    <definedName name="コンデンサ２" localSheetId="2">#REF!</definedName>
    <definedName name="コンデンサ２">#REF!</definedName>
    <definedName name="シャーシ１" localSheetId="2">#REF!</definedName>
    <definedName name="シャーシ１">#REF!</definedName>
    <definedName name="シャーシ２" localSheetId="2">#REF!</definedName>
    <definedName name="シャーシ２">#REF!</definedName>
    <definedName name="スイッチ端子１" localSheetId="2">#REF!</definedName>
    <definedName name="スイッチ端子１">#REF!</definedName>
    <definedName name="スイッチ端子２" localSheetId="2">#REF!</definedName>
    <definedName name="スイッチ端子２">#REF!</definedName>
    <definedName name="スピーカー１" localSheetId="2">#REF!</definedName>
    <definedName name="スピーカー１">#REF!</definedName>
    <definedName name="スピーカー２" localSheetId="2">#REF!</definedName>
    <definedName name="スピーカー２">#REF!</definedName>
    <definedName name="チップ点数01" localSheetId="2">#REF!</definedName>
    <definedName name="チップ点数01">#REF!</definedName>
    <definedName name="チップ点数02" localSheetId="2">#REF!</definedName>
    <definedName name="チップ点数02">#REF!</definedName>
    <definedName name="チップ点数１" localSheetId="2">#REF!</definedName>
    <definedName name="チップ点数１">#REF!</definedName>
    <definedName name="チップ点数２" localSheetId="2">#REF!</definedName>
    <definedName name="チップ点数２">#REF!</definedName>
    <definedName name="チューナー１" localSheetId="2">#REF!</definedName>
    <definedName name="チューナー１">#REF!</definedName>
    <definedName name="テープ類１" localSheetId="2">#REF!</definedName>
    <definedName name="テープ類１">#REF!</definedName>
    <definedName name="テープ類２" localSheetId="2">#REF!</definedName>
    <definedName name="テープ類２">#REF!</definedName>
    <definedName name="トランス１" localSheetId="2">#REF!</definedName>
    <definedName name="トランス１">#REF!</definedName>
    <definedName name="トランス２" localSheetId="2">#REF!</definedName>
    <definedName name="トランス２">#REF!</definedName>
    <definedName name="ネットワーク工数01" localSheetId="2">#REF!</definedName>
    <definedName name="ネットワーク工数01">#REF!</definedName>
    <definedName name="ネットワーク工数02" localSheetId="2">#REF!</definedName>
    <definedName name="ネットワーク工数02">#REF!</definedName>
    <definedName name="ネットワーク工数１" localSheetId="2">#REF!</definedName>
    <definedName name="ネットワーク工数１">#REF!</definedName>
    <definedName name="ネットワーク工数２" localSheetId="2">#REF!</definedName>
    <definedName name="ネットワーク工数２">#REF!</definedName>
    <definedName name="マウント工数01" localSheetId="2">#REF!</definedName>
    <definedName name="マウント工数01">#REF!</definedName>
    <definedName name="マウント工数02" localSheetId="2">#REF!</definedName>
    <definedName name="マウント工数02">#REF!</definedName>
    <definedName name="マウント工数１" localSheetId="2">#REF!</definedName>
    <definedName name="マウント工数１">#REF!</definedName>
    <definedName name="マウント工数２" localSheetId="2">#REF!</definedName>
    <definedName name="マウント工数２">#REF!</definedName>
    <definedName name="メカ１" localSheetId="2">#REF!</definedName>
    <definedName name="メカ１">#REF!</definedName>
    <definedName name="メカ２" localSheetId="2">#REF!</definedName>
    <definedName name="メカ２">#REF!</definedName>
    <definedName name="リモコン１" localSheetId="2">#REF!</definedName>
    <definedName name="リモコン１">#REF!</definedName>
    <definedName name="リモコン２" localSheetId="2">#REF!</definedName>
    <definedName name="リモコン２">#REF!</definedName>
    <definedName name="印刷物１" localSheetId="2">#REF!</definedName>
    <definedName name="印刷物１">#REF!</definedName>
    <definedName name="印刷物２" localSheetId="2">#REF!</definedName>
    <definedName name="印刷物２">#REF!</definedName>
    <definedName name="海外部品１" localSheetId="2">#REF!</definedName>
    <definedName name="海外部品１">#REF!</definedName>
    <definedName name="海外部品２" localSheetId="2">#REF!</definedName>
    <definedName name="海外部品２">#REF!</definedName>
    <definedName name="外注加工費" localSheetId="2">#REF!</definedName>
    <definedName name="外注加工費">#REF!</definedName>
    <definedName name="完成品購入１" localSheetId="2">#REF!</definedName>
    <definedName name="完成品購入１">#REF!</definedName>
    <definedName name="完成品購入２" localSheetId="2">#REF!</definedName>
    <definedName name="完成品購入２">#REF!</definedName>
    <definedName name="管理経費" localSheetId="2">#REF!</definedName>
    <definedName name="管理経費">#REF!</definedName>
    <definedName name="管理販売費" localSheetId="2">#REF!</definedName>
    <definedName name="管理販売費">#REF!</definedName>
    <definedName name="管理販売費１" localSheetId="2">#REF!</definedName>
    <definedName name="管理販売費１">#REF!</definedName>
    <definedName name="管理販売費２" localSheetId="2">#REF!</definedName>
    <definedName name="管理販売費２">#REF!</definedName>
    <definedName name="企画ロット01" localSheetId="2">#REF!</definedName>
    <definedName name="企画ロット01">#REF!</definedName>
    <definedName name="企画ロット02" localSheetId="2">#REF!</definedName>
    <definedName name="企画ロット02">#REF!</definedName>
    <definedName name="企画ロット１" localSheetId="2">#REF!</definedName>
    <definedName name="企画ロット１">#REF!</definedName>
    <definedName name="企画ロット２" localSheetId="2">#REF!</definedName>
    <definedName name="企画ロット２">#REF!</definedName>
    <definedName name="共通金型ロット01" localSheetId="2">#REF!</definedName>
    <definedName name="共通金型ロット01">#REF!</definedName>
    <definedName name="共通金型ロット02" localSheetId="2">#REF!</definedName>
    <definedName name="共通金型ロット02">#REF!</definedName>
    <definedName name="共通金型ロット１" localSheetId="2">#REF!</definedName>
    <definedName name="共通金型ロット１">#REF!</definedName>
    <definedName name="共通金型ロット２" localSheetId="2">#REF!</definedName>
    <definedName name="共通金型ロット２">#REF!</definedName>
    <definedName name="共通金型代01" localSheetId="2">#REF!</definedName>
    <definedName name="共通金型代01">#REF!</definedName>
    <definedName name="共通金型代02" localSheetId="2">#REF!</definedName>
    <definedName name="共通金型代02">#REF!</definedName>
    <definedName name="共通金型代１" localSheetId="2">#REF!</definedName>
    <definedName name="共通金型代１">#REF!</definedName>
    <definedName name="共通金型代２" localSheetId="2">#REF!</definedName>
    <definedName name="共通金型代２">#REF!</definedName>
    <definedName name="金型ロット01" localSheetId="2">#REF!</definedName>
    <definedName name="金型ロット01">#REF!</definedName>
    <definedName name="金型ロット02" localSheetId="2">#REF!</definedName>
    <definedName name="金型ロット02">#REF!</definedName>
    <definedName name="金型ロット１" localSheetId="2">#REF!</definedName>
    <definedName name="金型ロット１">#REF!</definedName>
    <definedName name="金型ロット２" localSheetId="2">#REF!</definedName>
    <definedName name="金型ロット２">#REF!</definedName>
    <definedName name="金型経費率" localSheetId="2">#REF!</definedName>
    <definedName name="金型経費率">#REF!</definedName>
    <definedName name="金型代01" localSheetId="2">#REF!</definedName>
    <definedName name="金型代01">#REF!</definedName>
    <definedName name="金型代02" localSheetId="2">#REF!</definedName>
    <definedName name="金型代02">#REF!</definedName>
    <definedName name="金型代１" localSheetId="2">#REF!</definedName>
    <definedName name="金型代１">#REF!</definedName>
    <definedName name="金型代２" localSheetId="2">#REF!</definedName>
    <definedName name="金型代２">#REF!</definedName>
    <definedName name="区分" localSheetId="2">#REF!</definedName>
    <definedName name="区分">#REF!</definedName>
    <definedName name="見積日１" localSheetId="2">#REF!</definedName>
    <definedName name="見積日１">#REF!</definedName>
    <definedName name="見積日２" localSheetId="2">#REF!</definedName>
    <definedName name="見積日２">#REF!</definedName>
    <definedName name="見積目的１" localSheetId="2">#REF!</definedName>
    <definedName name="見積目的１">#REF!</definedName>
    <definedName name="見積目的２" localSheetId="2">#REF!</definedName>
    <definedName name="見積目的２">#REF!</definedName>
    <definedName name="工経費" localSheetId="2">#REF!</definedName>
    <definedName name="工経費">#REF!</definedName>
    <definedName name="雑勘定" localSheetId="2">#REF!</definedName>
    <definedName name="雑勘定">#REF!</definedName>
    <definedName name="自挿経費" localSheetId="2">#REF!</definedName>
    <definedName name="自挿経費">#REF!</definedName>
    <definedName name="自挿点数01" localSheetId="2">#REF!</definedName>
    <definedName name="自挿点数01">#REF!</definedName>
    <definedName name="自挿点数02" localSheetId="2">#REF!</definedName>
    <definedName name="自挿点数02">#REF!</definedName>
    <definedName name="自挿点数１" localSheetId="2">#REF!</definedName>
    <definedName name="自挿点数１">#REF!</definedName>
    <definedName name="自挿点数２" localSheetId="2">#REF!</definedName>
    <definedName name="自挿点数２">#REF!</definedName>
    <definedName name="社外工数01" localSheetId="2">#REF!</definedName>
    <definedName name="社外工数01">#REF!</definedName>
    <definedName name="社外工数02" localSheetId="2">#REF!</definedName>
    <definedName name="社外工数02">#REF!</definedName>
    <definedName name="社外工数１" localSheetId="2">#REF!</definedName>
    <definedName name="社外工数１">#REF!</definedName>
    <definedName name="社外工数２" localSheetId="2">#REF!</definedName>
    <definedName name="社外工数２">#REF!</definedName>
    <definedName name="社内工数01" localSheetId="2">#REF!</definedName>
    <definedName name="社内工数01">#REF!</definedName>
    <definedName name="社内工数02" localSheetId="2">#REF!</definedName>
    <definedName name="社内工数02">#REF!</definedName>
    <definedName name="社内工数１" localSheetId="2">#REF!</definedName>
    <definedName name="社内工数１">#REF!</definedName>
    <definedName name="社内工数２" localSheetId="2">#REF!</definedName>
    <definedName name="社内工数２">#REF!</definedName>
    <definedName name="主要材料01" localSheetId="2">#REF!</definedName>
    <definedName name="主要材料01">#REF!</definedName>
    <definedName name="主要材料02" localSheetId="2">#REF!</definedName>
    <definedName name="主要材料02">#REF!</definedName>
    <definedName name="主要材料１" localSheetId="2">#REF!</definedName>
    <definedName name="主要材料１">#REF!</definedName>
    <definedName name="主要材料２" localSheetId="2">#REF!</definedName>
    <definedName name="主要材料２">#REF!</definedName>
    <definedName name="手仕舞ロス" localSheetId="2">#REF!</definedName>
    <definedName name="手仕舞ロス">#REF!</definedName>
    <definedName name="手挿労務費" localSheetId="2">#REF!</definedName>
    <definedName name="手挿労務費">#REF!</definedName>
    <definedName name="製造間接費" localSheetId="2">#REF!</definedName>
    <definedName name="製造間接費">#REF!</definedName>
    <definedName name="製造経費" localSheetId="2">#REF!</definedName>
    <definedName name="製造経費">#REF!</definedName>
    <definedName name="製品価格1" localSheetId="2">#REF!</definedName>
    <definedName name="製品価格1">#REF!</definedName>
    <definedName name="製品価格２" localSheetId="2">#REF!</definedName>
    <definedName name="製品価格２">#REF!</definedName>
    <definedName name="直接労務費" localSheetId="2">#REF!</definedName>
    <definedName name="直接労務費">#REF!</definedName>
    <definedName name="抵抗１" localSheetId="2">#REF!</definedName>
    <definedName name="抵抗１">#REF!</definedName>
    <definedName name="抵抗２" localSheetId="2">#REF!</definedName>
    <definedName name="抵抗２">#REF!</definedName>
    <definedName name="締結部品１" localSheetId="2">#REF!</definedName>
    <definedName name="締結部品１">#REF!</definedName>
    <definedName name="締結部品２" localSheetId="2">#REF!</definedName>
    <definedName name="締結部品２">#REF!</definedName>
    <definedName name="転売経費" localSheetId="2">#REF!</definedName>
    <definedName name="転売経費">#REF!</definedName>
    <definedName name="配線材料１" localSheetId="2">#REF!</definedName>
    <definedName name="配線材料１">#REF!</definedName>
    <definedName name="配線材料２" localSheetId="2">#REF!</definedName>
    <definedName name="配線材料２">#REF!</definedName>
    <definedName name="半導体１" localSheetId="2">#REF!</definedName>
    <definedName name="半導体１">#REF!</definedName>
    <definedName name="半導体２" localSheetId="2">#REF!</definedName>
    <definedName name="半導体２">#REF!</definedName>
    <definedName name="評価差" localSheetId="2">#REF!</definedName>
    <definedName name="評価差">#REF!</definedName>
    <definedName name="品番名１" localSheetId="2">#REF!</definedName>
    <definedName name="品番名１">#REF!</definedName>
    <definedName name="品番名２" localSheetId="2">#REF!</definedName>
    <definedName name="品番名２">#REF!</definedName>
    <definedName name="変動費" localSheetId="2">#REF!</definedName>
    <definedName name="変動費">#REF!</definedName>
    <definedName name="補助材料" localSheetId="2">#REF!</definedName>
    <definedName name="補助材料">#REF!</definedName>
    <definedName name="包装１" localSheetId="2">#REF!</definedName>
    <definedName name="包装１">#REF!</definedName>
    <definedName name="包装２" localSheetId="2">#REF!</definedName>
    <definedName name="包装２">#REF!</definedName>
    <definedName name="目標TOV１" localSheetId="2">#REF!</definedName>
    <definedName name="目標TOV１">#REF!</definedName>
    <definedName name="目標TOV２" localSheetId="2">#REF!</definedName>
    <definedName name="目標TOV２">#REF!</definedName>
    <definedName name="輸入諸経費" localSheetId="2">#REF!</definedName>
    <definedName name="輸入諸経費">#REF!</definedName>
    <definedName name="予備加工経費" localSheetId="2">#REF!</definedName>
    <definedName name="予備加工経費">#REF!</definedName>
    <definedName name="予備加工工数01" localSheetId="2">#REF!</definedName>
    <definedName name="予備加工工数01">#REF!</definedName>
    <definedName name="予備加工工数02" localSheetId="2">#REF!</definedName>
    <definedName name="予備加工工数02">#REF!</definedName>
    <definedName name="予備加工工数１" localSheetId="2">#REF!</definedName>
    <definedName name="予備加工工数１">#REF!</definedName>
    <definedName name="予備加工工数２" localSheetId="2">#REF!</definedName>
    <definedName name="予備加工工数２">#REF!</definedName>
    <definedName name="利子１" localSheetId="2">#REF!</definedName>
    <definedName name="利子１">#REF!</definedName>
    <definedName name="利子２" localSheetId="2">#REF!</definedName>
    <definedName name="利子２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I60" i="1"/>
  <c r="I59" i="1"/>
  <c r="I18" i="1"/>
  <c r="I17" i="1"/>
  <c r="I16" i="1"/>
  <c r="I15" i="1"/>
  <c r="I14" i="1"/>
  <c r="I13" i="1"/>
  <c r="I12" i="1"/>
  <c r="I11" i="1"/>
  <c r="I10" i="1"/>
  <c r="I9" i="1"/>
  <c r="I8" i="1"/>
  <c r="I7" i="1"/>
  <c r="K73" i="1" l="1"/>
  <c r="K40" i="1"/>
  <c r="L70" i="1" l="1"/>
  <c r="L69" i="1"/>
  <c r="L68" i="1"/>
  <c r="L67" i="1"/>
  <c r="L66" i="1"/>
  <c r="L65" i="1"/>
  <c r="L64" i="1"/>
  <c r="L63" i="1"/>
  <c r="L62" i="1"/>
  <c r="L61" i="1"/>
  <c r="L60" i="1"/>
  <c r="L59" i="1"/>
  <c r="L18" i="1"/>
  <c r="L17" i="1"/>
  <c r="L16" i="1"/>
  <c r="L15" i="1"/>
  <c r="L14" i="1"/>
  <c r="L13" i="1"/>
  <c r="L12" i="1"/>
  <c r="L11" i="1"/>
  <c r="L10" i="1"/>
  <c r="L9" i="1"/>
  <c r="L8" i="1"/>
  <c r="L7" i="1"/>
  <c r="N70" i="1" l="1"/>
  <c r="M70" i="1"/>
  <c r="K70" i="1"/>
  <c r="N69" i="1"/>
  <c r="M69" i="1"/>
  <c r="K69" i="1"/>
  <c r="N68" i="1"/>
  <c r="M68" i="1"/>
  <c r="K68" i="1"/>
  <c r="N67" i="1"/>
  <c r="M67" i="1"/>
  <c r="K67" i="1"/>
  <c r="N66" i="1"/>
  <c r="M66" i="1"/>
  <c r="K66" i="1"/>
  <c r="N65" i="1"/>
  <c r="M65" i="1"/>
  <c r="K65" i="1"/>
  <c r="N64" i="1"/>
  <c r="M64" i="1"/>
  <c r="K64" i="1"/>
  <c r="N63" i="1"/>
  <c r="M63" i="1"/>
  <c r="K63" i="1"/>
  <c r="N62" i="1"/>
  <c r="M62" i="1"/>
  <c r="K62" i="1"/>
  <c r="N61" i="1"/>
  <c r="M61" i="1"/>
  <c r="K61" i="1"/>
  <c r="N60" i="1"/>
  <c r="M60" i="1"/>
  <c r="K60" i="1"/>
  <c r="N59" i="1"/>
  <c r="M59" i="1"/>
  <c r="K59" i="1"/>
  <c r="M18" i="1"/>
  <c r="M17" i="1"/>
  <c r="M16" i="1"/>
  <c r="M15" i="1"/>
  <c r="M14" i="1"/>
  <c r="M13" i="1"/>
  <c r="M12" i="1"/>
  <c r="M11" i="1"/>
  <c r="M10" i="1"/>
  <c r="M9" i="1"/>
  <c r="M8" i="1"/>
  <c r="M7" i="1"/>
  <c r="N7" i="1"/>
  <c r="N18" i="1"/>
  <c r="N17" i="1"/>
  <c r="N16" i="1"/>
  <c r="N15" i="1"/>
  <c r="N14" i="1"/>
  <c r="N13" i="1"/>
  <c r="N12" i="1"/>
  <c r="N11" i="1"/>
  <c r="N10" i="1"/>
  <c r="N8" i="1"/>
  <c r="CJ4" i="3"/>
  <c r="CJ5" i="3"/>
  <c r="CJ6" i="3"/>
  <c r="CC4" i="3"/>
  <c r="CC5" i="3"/>
  <c r="CC6" i="3"/>
  <c r="BV4" i="3"/>
  <c r="BV5" i="3"/>
  <c r="BV6" i="3"/>
  <c r="BO4" i="3"/>
  <c r="BO5" i="3"/>
  <c r="BO6" i="3"/>
  <c r="BH4" i="3"/>
  <c r="BH5" i="3"/>
  <c r="BH6" i="3"/>
  <c r="BA4" i="3"/>
  <c r="BA5" i="3"/>
  <c r="BA6" i="3"/>
  <c r="AT6" i="3"/>
  <c r="AT5" i="3"/>
  <c r="AT4" i="3"/>
  <c r="AM4" i="3"/>
  <c r="AM5" i="3"/>
  <c r="AM6" i="3"/>
  <c r="AF4" i="3"/>
  <c r="AF5" i="3"/>
  <c r="AF6" i="3"/>
  <c r="Y4" i="3"/>
  <c r="Y5" i="3"/>
  <c r="Y6" i="3"/>
  <c r="R4" i="3"/>
  <c r="R5" i="3"/>
  <c r="R6" i="3"/>
  <c r="K4" i="3"/>
  <c r="K5" i="3"/>
  <c r="K6" i="3"/>
  <c r="N9" i="1"/>
  <c r="BK9" i="3" l="1"/>
  <c r="CN9" i="3"/>
  <c r="CJ2" i="3"/>
  <c r="CF9" i="3"/>
  <c r="CC2" i="3"/>
  <c r="BZ9" i="3"/>
  <c r="BV2" i="3"/>
  <c r="BR9" i="3"/>
  <c r="BO2" i="3"/>
  <c r="BH2" i="3"/>
  <c r="BD9" i="3"/>
  <c r="BA2" i="3"/>
  <c r="AT12" i="3"/>
  <c r="AT2" i="3"/>
  <c r="CJ3" i="3"/>
  <c r="CC3" i="3"/>
  <c r="BV3" i="3"/>
  <c r="BO3" i="3"/>
  <c r="BH3" i="3"/>
  <c r="BA3" i="3"/>
  <c r="AT3" i="3"/>
  <c r="AM12" i="3"/>
  <c r="AM2" i="3"/>
  <c r="AM3" i="3"/>
  <c r="AF2" i="3"/>
  <c r="AJ9" i="3"/>
  <c r="AF3" i="3"/>
  <c r="Y12" i="3"/>
  <c r="Y2" i="3"/>
  <c r="Y3" i="3"/>
  <c r="R2" i="3"/>
  <c r="R3" i="3"/>
  <c r="K3" i="3"/>
  <c r="BA9" i="3" l="1"/>
  <c r="BC12" i="3" s="1"/>
  <c r="CC9" i="3"/>
  <c r="CE16" i="3" s="1"/>
  <c r="AQ9" i="3"/>
  <c r="AQ10" i="3" s="1"/>
  <c r="Y9" i="3"/>
  <c r="Z16" i="3" s="1"/>
  <c r="AF9" i="3"/>
  <c r="AG13" i="3" s="1"/>
  <c r="R13" i="3"/>
  <c r="R14" i="3" s="1"/>
  <c r="BE9" i="3"/>
  <c r="BE10" i="3" s="1"/>
  <c r="CN10" i="3"/>
  <c r="BH13" i="3"/>
  <c r="BH14" i="3" s="1"/>
  <c r="BZ10" i="3"/>
  <c r="CJ9" i="3"/>
  <c r="CL12" i="3" s="1"/>
  <c r="BS9" i="3"/>
  <c r="BS10" i="3" s="1"/>
  <c r="CJ12" i="3"/>
  <c r="BO9" i="3"/>
  <c r="BQ12" i="3" s="1"/>
  <c r="BV9" i="3"/>
  <c r="BX12" i="3" s="1"/>
  <c r="AM9" i="3"/>
  <c r="AN13" i="3" s="1"/>
  <c r="BH9" i="3"/>
  <c r="BI13" i="3" s="1"/>
  <c r="AT9" i="3"/>
  <c r="AV12" i="3" s="1"/>
  <c r="BH8" i="3"/>
  <c r="V6" i="3"/>
  <c r="V7" i="3" s="1"/>
  <c r="V8" i="3" s="1"/>
  <c r="BA12" i="3"/>
  <c r="CJ8" i="3"/>
  <c r="AJ10" i="3"/>
  <c r="BA8" i="3"/>
  <c r="BO8" i="3"/>
  <c r="CM9" i="3"/>
  <c r="BO12" i="3"/>
  <c r="AW9" i="3"/>
  <c r="AW10" i="3" s="1"/>
  <c r="CM6" i="3"/>
  <c r="CM7" i="3" s="1"/>
  <c r="CM8" i="3" s="1"/>
  <c r="CG9" i="3"/>
  <c r="CG10" i="3" s="1"/>
  <c r="CC8" i="3"/>
  <c r="CC12" i="3"/>
  <c r="CF6" i="3"/>
  <c r="CF7" i="3" s="1"/>
  <c r="CF8" i="3" s="1"/>
  <c r="CF16" i="3" s="1"/>
  <c r="BV8" i="3"/>
  <c r="BV12" i="3"/>
  <c r="BY9" i="3"/>
  <c r="BY6" i="3"/>
  <c r="BY7" i="3" s="1"/>
  <c r="BY8" i="3" s="1"/>
  <c r="BR6" i="3"/>
  <c r="BR7" i="3" s="1"/>
  <c r="BR8" i="3" s="1"/>
  <c r="BR16" i="3" s="1"/>
  <c r="BD6" i="3"/>
  <c r="BD7" i="3" s="1"/>
  <c r="BD8" i="3" s="1"/>
  <c r="BD16" i="3" s="1"/>
  <c r="AX9" i="3"/>
  <c r="AX10" i="3" s="1"/>
  <c r="AT8" i="3"/>
  <c r="AT15" i="3" s="1"/>
  <c r="AW6" i="3"/>
  <c r="AW7" i="3" s="1"/>
  <c r="AW8" i="3" s="1"/>
  <c r="CJ13" i="3"/>
  <c r="CN6" i="3"/>
  <c r="CN7" i="3" s="1"/>
  <c r="CN8" i="3" s="1"/>
  <c r="CN13" i="3" s="1"/>
  <c r="CG6" i="3"/>
  <c r="CG7" i="3" s="1"/>
  <c r="CG8" i="3" s="1"/>
  <c r="CC13" i="3"/>
  <c r="CF10" i="3"/>
  <c r="BZ6" i="3"/>
  <c r="BZ7" i="3" s="1"/>
  <c r="BZ8" i="3" s="1"/>
  <c r="BV13" i="3"/>
  <c r="BO13" i="3"/>
  <c r="BS6" i="3"/>
  <c r="BS7" i="3" s="1"/>
  <c r="BS8" i="3" s="1"/>
  <c r="BR10" i="3"/>
  <c r="BL6" i="3"/>
  <c r="BL7" i="3" s="1"/>
  <c r="BL8" i="3" s="1"/>
  <c r="BL9" i="3"/>
  <c r="BH12" i="3"/>
  <c r="BK6" i="3"/>
  <c r="BK7" i="3" s="1"/>
  <c r="BK8" i="3" s="1"/>
  <c r="BK16" i="3" s="1"/>
  <c r="BK10" i="3"/>
  <c r="BE6" i="3"/>
  <c r="BE7" i="3" s="1"/>
  <c r="BE8" i="3" s="1"/>
  <c r="BA13" i="3"/>
  <c r="BD10" i="3"/>
  <c r="AX6" i="3"/>
  <c r="AX7" i="3" s="1"/>
  <c r="AX8" i="3" s="1"/>
  <c r="AT13" i="3"/>
  <c r="AP6" i="3"/>
  <c r="AP7" i="3" s="1"/>
  <c r="AP8" i="3" s="1"/>
  <c r="AM8" i="3"/>
  <c r="AM16" i="3" s="1"/>
  <c r="AP9" i="3"/>
  <c r="AM13" i="3"/>
  <c r="AQ6" i="3"/>
  <c r="AQ7" i="3" s="1"/>
  <c r="AQ8" i="3" s="1"/>
  <c r="AF8" i="3"/>
  <c r="AF12" i="3"/>
  <c r="AI9" i="3"/>
  <c r="AI10" i="3" s="1"/>
  <c r="AI6" i="3"/>
  <c r="AI7" i="3" s="1"/>
  <c r="AI8" i="3" s="1"/>
  <c r="AJ6" i="3"/>
  <c r="AJ7" i="3" s="1"/>
  <c r="AJ8" i="3" s="1"/>
  <c r="AJ16" i="3" s="1"/>
  <c r="AF13" i="3"/>
  <c r="Y8" i="3"/>
  <c r="Y15" i="3" s="1"/>
  <c r="AC9" i="3"/>
  <c r="AC10" i="3" s="1"/>
  <c r="AB9" i="3"/>
  <c r="AB6" i="3"/>
  <c r="AB7" i="3" s="1"/>
  <c r="AB8" i="3" s="1"/>
  <c r="AC6" i="3"/>
  <c r="AC7" i="3" s="1"/>
  <c r="AC8" i="3" s="1"/>
  <c r="Y13" i="3"/>
  <c r="R9" i="3"/>
  <c r="S14" i="3" s="1"/>
  <c r="U6" i="3"/>
  <c r="U7" i="3" s="1"/>
  <c r="U8" i="3" s="1"/>
  <c r="R8" i="3"/>
  <c r="U9" i="3"/>
  <c r="V9" i="3"/>
  <c r="R12" i="3"/>
  <c r="N6" i="3"/>
  <c r="N7" i="3" s="1"/>
  <c r="N8" i="3" s="1"/>
  <c r="N9" i="3"/>
  <c r="N10" i="3" s="1"/>
  <c r="N17" i="3" l="1"/>
  <c r="BB14" i="3"/>
  <c r="Z13" i="3"/>
  <c r="BB13" i="3"/>
  <c r="BE16" i="3"/>
  <c r="BA10" i="3"/>
  <c r="BB15" i="3" s="1"/>
  <c r="AO14" i="3"/>
  <c r="BC16" i="3"/>
  <c r="AO16" i="3"/>
  <c r="BB12" i="3"/>
  <c r="BC13" i="3"/>
  <c r="BB16" i="3"/>
  <c r="CD12" i="3"/>
  <c r="Y10" i="3"/>
  <c r="AA17" i="3" s="1"/>
  <c r="AH16" i="3"/>
  <c r="AO13" i="3"/>
  <c r="BC14" i="3"/>
  <c r="CC10" i="3"/>
  <c r="CE17" i="3" s="1"/>
  <c r="BX14" i="3"/>
  <c r="CK16" i="3"/>
  <c r="BD13" i="3"/>
  <c r="BI16" i="3"/>
  <c r="CD14" i="3"/>
  <c r="CF15" i="3"/>
  <c r="CF22" i="3" s="1"/>
  <c r="CE12" i="3"/>
  <c r="CD16" i="3"/>
  <c r="CD13" i="3"/>
  <c r="CE14" i="3"/>
  <c r="CE13" i="3"/>
  <c r="CK14" i="3"/>
  <c r="BW12" i="3"/>
  <c r="CK13" i="3"/>
  <c r="BP13" i="3"/>
  <c r="BX13" i="3"/>
  <c r="CF13" i="3"/>
  <c r="BV16" i="3"/>
  <c r="BV17" i="3" s="1"/>
  <c r="BV22" i="3" s="1"/>
  <c r="T13" i="3"/>
  <c r="AA14" i="3"/>
  <c r="AQ16" i="3"/>
  <c r="AM10" i="3"/>
  <c r="AN15" i="3" s="1"/>
  <c r="AA12" i="3"/>
  <c r="AN14" i="3"/>
  <c r="AA13" i="3"/>
  <c r="Z12" i="3"/>
  <c r="AA16" i="3"/>
  <c r="AF10" i="3"/>
  <c r="AH17" i="3" s="1"/>
  <c r="AN12" i="3"/>
  <c r="AO12" i="3"/>
  <c r="BS13" i="3"/>
  <c r="Z14" i="3"/>
  <c r="AG16" i="3"/>
  <c r="AN16" i="3"/>
  <c r="BO15" i="3"/>
  <c r="AW15" i="3"/>
  <c r="AG14" i="3"/>
  <c r="AH13" i="3"/>
  <c r="S13" i="3"/>
  <c r="Y16" i="3"/>
  <c r="Y17" i="3" s="1"/>
  <c r="Y19" i="3" s="1"/>
  <c r="AH14" i="3"/>
  <c r="AH12" i="3"/>
  <c r="AU16" i="3"/>
  <c r="BR13" i="3"/>
  <c r="CC15" i="3"/>
  <c r="BA16" i="3"/>
  <c r="BA17" i="3" s="1"/>
  <c r="BA20" i="3" s="1"/>
  <c r="BA27" i="3" s="1"/>
  <c r="CJ15" i="3"/>
  <c r="AG12" i="3"/>
  <c r="AU13" i="3"/>
  <c r="BR12" i="3"/>
  <c r="BS12" i="3"/>
  <c r="BZ15" i="3"/>
  <c r="BW13" i="3"/>
  <c r="CJ10" i="3"/>
  <c r="CK15" i="3" s="1"/>
  <c r="BA15" i="3"/>
  <c r="BS17" i="3"/>
  <c r="CG17" i="3"/>
  <c r="BD14" i="3"/>
  <c r="BP16" i="3"/>
  <c r="BJ13" i="3"/>
  <c r="BJ16" i="3"/>
  <c r="CM13" i="3"/>
  <c r="AB13" i="3"/>
  <c r="AJ17" i="3"/>
  <c r="AJ15" i="3"/>
  <c r="BI14" i="3"/>
  <c r="BV10" i="3"/>
  <c r="BX15" i="3" s="1"/>
  <c r="BW14" i="3"/>
  <c r="BX16" i="3"/>
  <c r="CL14" i="3"/>
  <c r="CL13" i="3"/>
  <c r="CL16" i="3"/>
  <c r="BY13" i="3"/>
  <c r="BO16" i="3"/>
  <c r="BO17" i="3" s="1"/>
  <c r="BO22" i="3" s="1"/>
  <c r="BO29" i="3" s="1"/>
  <c r="CJ16" i="3"/>
  <c r="CJ17" i="3" s="1"/>
  <c r="CJ23" i="3" s="1"/>
  <c r="AW13" i="3"/>
  <c r="AW20" i="3" s="1"/>
  <c r="BI12" i="3"/>
  <c r="BW16" i="3"/>
  <c r="CK12" i="3"/>
  <c r="BS14" i="3"/>
  <c r="AF15" i="3"/>
  <c r="AV14" i="3"/>
  <c r="AV13" i="3"/>
  <c r="AV16" i="3"/>
  <c r="BQ14" i="3"/>
  <c r="BQ16" i="3"/>
  <c r="BZ14" i="3"/>
  <c r="T14" i="3"/>
  <c r="R10" i="3"/>
  <c r="T17" i="3" s="1"/>
  <c r="AJ12" i="3"/>
  <c r="AI16" i="3"/>
  <c r="AP13" i="3"/>
  <c r="AT10" i="3"/>
  <c r="AU15" i="3" s="1"/>
  <c r="AU14" i="3"/>
  <c r="BJ14" i="3"/>
  <c r="BJ12" i="3"/>
  <c r="BR17" i="3"/>
  <c r="BO10" i="3"/>
  <c r="BQ17" i="3" s="1"/>
  <c r="BP14" i="3"/>
  <c r="BY10" i="3"/>
  <c r="BY15" i="3" s="1"/>
  <c r="AT16" i="3"/>
  <c r="AT17" i="3" s="1"/>
  <c r="AT19" i="3" s="1"/>
  <c r="AT26" i="3" s="1"/>
  <c r="BZ13" i="3"/>
  <c r="BQ13" i="3"/>
  <c r="AU12" i="3"/>
  <c r="BH10" i="3"/>
  <c r="BI17" i="3" s="1"/>
  <c r="BP12" i="3"/>
  <c r="BZ17" i="3"/>
  <c r="BZ12" i="3"/>
  <c r="BZ19" i="3" s="1"/>
  <c r="AW16" i="3"/>
  <c r="BH15" i="3"/>
  <c r="AC12" i="3"/>
  <c r="AJ13" i="3"/>
  <c r="BE17" i="3"/>
  <c r="CM10" i="3"/>
  <c r="CM17" i="3" s="1"/>
  <c r="T12" i="3"/>
  <c r="AJ14" i="3"/>
  <c r="AI13" i="3"/>
  <c r="CG12" i="3"/>
  <c r="BY16" i="3"/>
  <c r="CM16" i="3"/>
  <c r="AJ22" i="3"/>
  <c r="AB10" i="3"/>
  <c r="AB12" i="3" s="1"/>
  <c r="AI14" i="3"/>
  <c r="AX16" i="3"/>
  <c r="BK12" i="3"/>
  <c r="BS16" i="3"/>
  <c r="CG13" i="3"/>
  <c r="CG16" i="3"/>
  <c r="CC16" i="3"/>
  <c r="CC17" i="3" s="1"/>
  <c r="CG15" i="3"/>
  <c r="BV15" i="3"/>
  <c r="BZ16" i="3"/>
  <c r="BS15" i="3"/>
  <c r="BK14" i="3"/>
  <c r="BK15" i="3"/>
  <c r="BK22" i="3" s="1"/>
  <c r="BD15" i="3"/>
  <c r="BD22" i="3" s="1"/>
  <c r="BE13" i="3"/>
  <c r="BD12" i="3"/>
  <c r="AW12" i="3"/>
  <c r="AX13" i="3"/>
  <c r="AW14" i="3"/>
  <c r="CJ14" i="3"/>
  <c r="CN16" i="3"/>
  <c r="CN15" i="3"/>
  <c r="CN20" i="3" s="1"/>
  <c r="CN12" i="3"/>
  <c r="CN17" i="3"/>
  <c r="CN14" i="3"/>
  <c r="CN21" i="3" s="1"/>
  <c r="CF12" i="3"/>
  <c r="CC14" i="3"/>
  <c r="CF17" i="3"/>
  <c r="CG14" i="3"/>
  <c r="CF14" i="3"/>
  <c r="BV14" i="3"/>
  <c r="BR14" i="3"/>
  <c r="BR15" i="3"/>
  <c r="BO14" i="3"/>
  <c r="BH16" i="3"/>
  <c r="BK13" i="3"/>
  <c r="BK17" i="3"/>
  <c r="BL13" i="3"/>
  <c r="BL16" i="3"/>
  <c r="BL10" i="3"/>
  <c r="BD17" i="3"/>
  <c r="BE15" i="3"/>
  <c r="BE14" i="3"/>
  <c r="BA14" i="3"/>
  <c r="BE12" i="3"/>
  <c r="AT14" i="3"/>
  <c r="AX17" i="3"/>
  <c r="AW17" i="3"/>
  <c r="AX15" i="3"/>
  <c r="AX12" i="3"/>
  <c r="AX14" i="3"/>
  <c r="AQ12" i="3"/>
  <c r="AP16" i="3"/>
  <c r="AM15" i="3"/>
  <c r="AP10" i="3"/>
  <c r="AP17" i="3" s="1"/>
  <c r="AM14" i="3"/>
  <c r="AQ14" i="3"/>
  <c r="AQ13" i="3"/>
  <c r="AQ15" i="3"/>
  <c r="AQ17" i="3"/>
  <c r="AM17" i="3"/>
  <c r="AM23" i="3" s="1"/>
  <c r="AM30" i="3" s="1"/>
  <c r="AF16" i="3"/>
  <c r="AF17" i="3" s="1"/>
  <c r="AF20" i="3" s="1"/>
  <c r="AF27" i="3" s="1"/>
  <c r="AI12" i="3"/>
  <c r="AF14" i="3"/>
  <c r="AI15" i="3"/>
  <c r="AI17" i="3"/>
  <c r="AC13" i="3"/>
  <c r="AB16" i="3"/>
  <c r="Y14" i="3"/>
  <c r="AC14" i="3"/>
  <c r="AC16" i="3"/>
  <c r="AC15" i="3"/>
  <c r="AC17" i="3"/>
  <c r="R16" i="3"/>
  <c r="R17" i="3" s="1"/>
  <c r="R23" i="3" s="1"/>
  <c r="U16" i="3"/>
  <c r="T16" i="3"/>
  <c r="S12" i="3"/>
  <c r="S16" i="3"/>
  <c r="U13" i="3"/>
  <c r="U10" i="3"/>
  <c r="U15" i="3" s="1"/>
  <c r="V16" i="3"/>
  <c r="V10" i="3"/>
  <c r="V13" i="3"/>
  <c r="R15" i="3"/>
  <c r="N16" i="3"/>
  <c r="N13" i="3"/>
  <c r="N12" i="3"/>
  <c r="N15" i="3"/>
  <c r="N14" i="3"/>
  <c r="N19" i="3" l="1"/>
  <c r="N20" i="3"/>
  <c r="N21" i="3"/>
  <c r="N22" i="3"/>
  <c r="N23" i="3"/>
  <c r="T15" i="3"/>
  <c r="T19" i="3" s="1"/>
  <c r="S17" i="3"/>
  <c r="BB20" i="3"/>
  <c r="Z15" i="3"/>
  <c r="Z22" i="3" s="1"/>
  <c r="BC17" i="3"/>
  <c r="CD17" i="3"/>
  <c r="BZ20" i="3"/>
  <c r="AN19" i="3"/>
  <c r="Z17" i="3"/>
  <c r="BB17" i="3"/>
  <c r="BB23" i="3" s="1"/>
  <c r="BC15" i="3"/>
  <c r="BC19" i="3" s="1"/>
  <c r="BE22" i="3"/>
  <c r="CE15" i="3"/>
  <c r="CE22" i="3" s="1"/>
  <c r="AV17" i="3"/>
  <c r="AA15" i="3"/>
  <c r="AA21" i="3" s="1"/>
  <c r="CD15" i="3"/>
  <c r="CD21" i="3" s="1"/>
  <c r="CF20" i="3"/>
  <c r="BJ15" i="3"/>
  <c r="BJ20" i="3" s="1"/>
  <c r="AJ23" i="3"/>
  <c r="BX20" i="3"/>
  <c r="CK21" i="3"/>
  <c r="CF21" i="3"/>
  <c r="CF19" i="3"/>
  <c r="CF23" i="3"/>
  <c r="BP17" i="3"/>
  <c r="BW15" i="3"/>
  <c r="BW21" i="3" s="1"/>
  <c r="AO15" i="3"/>
  <c r="AO20" i="3" s="1"/>
  <c r="AN17" i="3"/>
  <c r="AN23" i="3" s="1"/>
  <c r="AG17" i="3"/>
  <c r="AO17" i="3"/>
  <c r="AW21" i="3"/>
  <c r="BZ23" i="3"/>
  <c r="AC19" i="3"/>
  <c r="AI22" i="3"/>
  <c r="AH15" i="3"/>
  <c r="AH19" i="3" s="1"/>
  <c r="AW23" i="3"/>
  <c r="BY17" i="3"/>
  <c r="BY23" i="3" s="1"/>
  <c r="AG15" i="3"/>
  <c r="AG20" i="3" s="1"/>
  <c r="BZ21" i="3"/>
  <c r="AN21" i="3"/>
  <c r="AW19" i="3"/>
  <c r="BZ22" i="3"/>
  <c r="BV29" i="3" s="1"/>
  <c r="AW22" i="3"/>
  <c r="BX17" i="3"/>
  <c r="BX23" i="3" s="1"/>
  <c r="BS19" i="3"/>
  <c r="AU22" i="3"/>
  <c r="CL15" i="3"/>
  <c r="CL21" i="3" s="1"/>
  <c r="BP15" i="3"/>
  <c r="BP22" i="3" s="1"/>
  <c r="CL17" i="3"/>
  <c r="AJ19" i="3"/>
  <c r="BQ15" i="3"/>
  <c r="BQ22" i="3" s="1"/>
  <c r="CK17" i="3"/>
  <c r="CK23" i="3" s="1"/>
  <c r="CJ30" i="3" s="1"/>
  <c r="U22" i="3"/>
  <c r="AB15" i="3"/>
  <c r="AB20" i="3" s="1"/>
  <c r="AU17" i="3"/>
  <c r="AU23" i="3" s="1"/>
  <c r="BJ17" i="3"/>
  <c r="S15" i="3"/>
  <c r="S21" i="3" s="1"/>
  <c r="AV15" i="3"/>
  <c r="AV21" i="3" s="1"/>
  <c r="BI15" i="3"/>
  <c r="BI19" i="3" s="1"/>
  <c r="BW17" i="3"/>
  <c r="AQ19" i="3"/>
  <c r="BE19" i="3"/>
  <c r="BV19" i="3"/>
  <c r="BV26" i="3" s="1"/>
  <c r="AJ21" i="3"/>
  <c r="AJ20" i="3"/>
  <c r="BY22" i="3"/>
  <c r="U14" i="3"/>
  <c r="U21" i="3" s="1"/>
  <c r="AX22" i="3"/>
  <c r="BY14" i="3"/>
  <c r="BY21" i="3" s="1"/>
  <c r="BY12" i="3"/>
  <c r="BY19" i="3" s="1"/>
  <c r="CG22" i="3"/>
  <c r="AX20" i="3"/>
  <c r="BK21" i="3"/>
  <c r="BK20" i="3"/>
  <c r="BK19" i="3"/>
  <c r="AB17" i="3"/>
  <c r="BD19" i="3"/>
  <c r="BD20" i="3"/>
  <c r="CM12" i="3"/>
  <c r="CM14" i="3"/>
  <c r="BE20" i="3"/>
  <c r="AB14" i="3"/>
  <c r="AI23" i="3"/>
  <c r="BD23" i="3"/>
  <c r="CM15" i="3"/>
  <c r="CM23" i="3" s="1"/>
  <c r="BD21" i="3"/>
  <c r="CJ22" i="3"/>
  <c r="CJ21" i="3"/>
  <c r="CG21" i="3"/>
  <c r="CG23" i="3"/>
  <c r="CG19" i="3"/>
  <c r="CG20" i="3"/>
  <c r="BV23" i="3"/>
  <c r="BV30" i="3" s="1"/>
  <c r="BV21" i="3"/>
  <c r="BV28" i="3" s="1"/>
  <c r="BV20" i="3"/>
  <c r="BV27" i="3" s="1"/>
  <c r="BS20" i="3"/>
  <c r="BS23" i="3"/>
  <c r="BS21" i="3"/>
  <c r="BS22" i="3"/>
  <c r="BK23" i="3"/>
  <c r="AU19" i="3"/>
  <c r="AU20" i="3"/>
  <c r="AT22" i="3"/>
  <c r="AT29" i="3" s="1"/>
  <c r="CN23" i="3"/>
  <c r="CK22" i="3"/>
  <c r="CJ20" i="3"/>
  <c r="CK19" i="3"/>
  <c r="CJ19" i="3"/>
  <c r="CN19" i="3"/>
  <c r="CM22" i="3"/>
  <c r="CK20" i="3"/>
  <c r="CN22" i="3"/>
  <c r="CC22" i="3"/>
  <c r="CC23" i="3"/>
  <c r="CC19" i="3"/>
  <c r="CC20" i="3"/>
  <c r="CC21" i="3"/>
  <c r="CC28" i="3" s="1"/>
  <c r="BX22" i="3"/>
  <c r="BX21" i="3"/>
  <c r="BX19" i="3"/>
  <c r="BY20" i="3"/>
  <c r="BR22" i="3"/>
  <c r="BR20" i="3"/>
  <c r="BR23" i="3"/>
  <c r="BO20" i="3"/>
  <c r="BO27" i="3" s="1"/>
  <c r="BO19" i="3"/>
  <c r="BO26" i="3" s="1"/>
  <c r="BO23" i="3"/>
  <c r="BO30" i="3" s="1"/>
  <c r="BO21" i="3"/>
  <c r="BO28" i="3" s="1"/>
  <c r="BR21" i="3"/>
  <c r="BR19" i="3"/>
  <c r="BL17" i="3"/>
  <c r="BL15" i="3"/>
  <c r="BL22" i="3" s="1"/>
  <c r="BL14" i="3"/>
  <c r="BH17" i="3"/>
  <c r="BL12" i="3"/>
  <c r="BE23" i="3"/>
  <c r="BB19" i="3"/>
  <c r="BB22" i="3"/>
  <c r="BB21" i="3"/>
  <c r="BA22" i="3"/>
  <c r="BA29" i="3" s="1"/>
  <c r="BA19" i="3"/>
  <c r="BA26" i="3" s="1"/>
  <c r="BA21" i="3"/>
  <c r="BA28" i="3" s="1"/>
  <c r="BA23" i="3"/>
  <c r="BA30" i="3" s="1"/>
  <c r="BE21" i="3"/>
  <c r="AX19" i="3"/>
  <c r="AX23" i="3"/>
  <c r="AT21" i="3"/>
  <c r="AT28" i="3" s="1"/>
  <c r="AX21" i="3"/>
  <c r="AU21" i="3"/>
  <c r="AT23" i="3"/>
  <c r="AT30" i="3" s="1"/>
  <c r="AT20" i="3"/>
  <c r="AT27" i="3" s="1"/>
  <c r="AP12" i="3"/>
  <c r="AP14" i="3"/>
  <c r="AP15" i="3"/>
  <c r="AP22" i="3" s="1"/>
  <c r="AM20" i="3"/>
  <c r="AM27" i="3" s="1"/>
  <c r="AM21" i="3"/>
  <c r="AM28" i="3" s="1"/>
  <c r="AQ23" i="3"/>
  <c r="AN20" i="3"/>
  <c r="AQ21" i="3"/>
  <c r="AQ22" i="3"/>
  <c r="AM22" i="3"/>
  <c r="AM29" i="3" s="1"/>
  <c r="AN22" i="3"/>
  <c r="AM19" i="3"/>
  <c r="AM26" i="3" s="1"/>
  <c r="AQ20" i="3"/>
  <c r="AI19" i="3"/>
  <c r="AI20" i="3"/>
  <c r="AI21" i="3"/>
  <c r="AF21" i="3"/>
  <c r="AF28" i="3" s="1"/>
  <c r="AF19" i="3"/>
  <c r="AF26" i="3" s="1"/>
  <c r="AF22" i="3"/>
  <c r="AF29" i="3" s="1"/>
  <c r="AF23" i="3"/>
  <c r="AF30" i="3" s="1"/>
  <c r="Y21" i="3"/>
  <c r="AC20" i="3"/>
  <c r="Y23" i="3"/>
  <c r="Y20" i="3"/>
  <c r="Y27" i="3" s="1"/>
  <c r="AC23" i="3"/>
  <c r="AC22" i="3"/>
  <c r="AC21" i="3"/>
  <c r="Y22" i="3"/>
  <c r="U17" i="3"/>
  <c r="U23" i="3" s="1"/>
  <c r="V17" i="3"/>
  <c r="V15" i="3"/>
  <c r="V20" i="3" s="1"/>
  <c r="V12" i="3"/>
  <c r="R19" i="3"/>
  <c r="R21" i="3"/>
  <c r="U12" i="3"/>
  <c r="U19" i="3" s="1"/>
  <c r="V14" i="3"/>
  <c r="U20" i="3"/>
  <c r="R20" i="3"/>
  <c r="R22" i="3"/>
  <c r="CJ27" i="3" l="1"/>
  <c r="CJ26" i="3"/>
  <c r="CJ29" i="3"/>
  <c r="CJ28" i="3"/>
  <c r="CM20" i="3"/>
  <c r="CM21" i="3"/>
  <c r="CM19" i="3"/>
  <c r="T23" i="3"/>
  <c r="T20" i="3"/>
  <c r="R27" i="3" s="1"/>
  <c r="T21" i="3"/>
  <c r="T22" i="3"/>
  <c r="AA20" i="3"/>
  <c r="AA19" i="3"/>
  <c r="BC20" i="3"/>
  <c r="Z23" i="3"/>
  <c r="BC23" i="3"/>
  <c r="BJ22" i="3"/>
  <c r="Z20" i="3"/>
  <c r="Z19" i="3"/>
  <c r="CE20" i="3"/>
  <c r="CE23" i="3"/>
  <c r="Z21" i="3"/>
  <c r="BC22" i="3"/>
  <c r="AB23" i="3"/>
  <c r="Y30" i="3" s="1"/>
  <c r="BJ21" i="3"/>
  <c r="AA23" i="3"/>
  <c r="BC21" i="3"/>
  <c r="AB21" i="3"/>
  <c r="Y28" i="3" s="1"/>
  <c r="AA22" i="3"/>
  <c r="CE19" i="3"/>
  <c r="CE21" i="3"/>
  <c r="AB22" i="3"/>
  <c r="Y29" i="3" s="1"/>
  <c r="CD19" i="3"/>
  <c r="CC26" i="3" s="1"/>
  <c r="S19" i="3"/>
  <c r="S20" i="3"/>
  <c r="CD23" i="3"/>
  <c r="CC30" i="3" s="1"/>
  <c r="CD22" i="3"/>
  <c r="CC29" i="3" s="1"/>
  <c r="CD20" i="3"/>
  <c r="CC27" i="3" s="1"/>
  <c r="AH23" i="3"/>
  <c r="BJ19" i="3"/>
  <c r="BJ23" i="3"/>
  <c r="AO21" i="3"/>
  <c r="BW20" i="3"/>
  <c r="AO23" i="3"/>
  <c r="AV23" i="3"/>
  <c r="AO22" i="3"/>
  <c r="AO19" i="3"/>
  <c r="S23" i="3"/>
  <c r="AH21" i="3"/>
  <c r="BW19" i="3"/>
  <c r="BW22" i="3"/>
  <c r="S22" i="3"/>
  <c r="AH20" i="3"/>
  <c r="AH22" i="3"/>
  <c r="BW23" i="3"/>
  <c r="AG23" i="3"/>
  <c r="AG19" i="3"/>
  <c r="BP19" i="3"/>
  <c r="BP23" i="3"/>
  <c r="CL22" i="3"/>
  <c r="AG21" i="3"/>
  <c r="AG22" i="3"/>
  <c r="CL23" i="3"/>
  <c r="BP21" i="3"/>
  <c r="CL19" i="3"/>
  <c r="CL20" i="3"/>
  <c r="BI20" i="3"/>
  <c r="BQ19" i="3"/>
  <c r="AB19" i="3"/>
  <c r="Y26" i="3" s="1"/>
  <c r="BI22" i="3"/>
  <c r="BQ23" i="3"/>
  <c r="BP20" i="3"/>
  <c r="BI21" i="3"/>
  <c r="BQ20" i="3"/>
  <c r="BQ21" i="3"/>
  <c r="AV20" i="3"/>
  <c r="BI23" i="3"/>
  <c r="AV22" i="3"/>
  <c r="AV19" i="3"/>
  <c r="BL20" i="3"/>
  <c r="BL21" i="3"/>
  <c r="BL19" i="3"/>
  <c r="BH22" i="3"/>
  <c r="BH29" i="3" s="1"/>
  <c r="BH20" i="3"/>
  <c r="BH27" i="3" s="1"/>
  <c r="BH19" i="3"/>
  <c r="BH26" i="3" s="1"/>
  <c r="BH21" i="3"/>
  <c r="BH28" i="3" s="1"/>
  <c r="BH23" i="3"/>
  <c r="BH30" i="3" s="1"/>
  <c r="BL23" i="3"/>
  <c r="AP23" i="3"/>
  <c r="AP20" i="3"/>
  <c r="AP21" i="3"/>
  <c r="AP19" i="3"/>
  <c r="V21" i="3"/>
  <c r="V23" i="3"/>
  <c r="V19" i="3"/>
  <c r="R26" i="3" s="1"/>
  <c r="V22" i="3"/>
  <c r="R28" i="3" l="1"/>
  <c r="R29" i="3"/>
  <c r="R30" i="3"/>
  <c r="K9" i="3"/>
  <c r="O9" i="3"/>
  <c r="O10" i="3" s="1"/>
  <c r="K2" i="3"/>
  <c r="K12" i="3"/>
  <c r="K8" i="3"/>
  <c r="B34" i="3"/>
  <c r="B35" i="3" s="1"/>
  <c r="C33" i="3"/>
  <c r="D33" i="3" s="1"/>
  <c r="K16" i="3" l="1"/>
  <c r="L12" i="3"/>
  <c r="L14" i="3"/>
  <c r="L13" i="3"/>
  <c r="O6" i="3"/>
  <c r="O7" i="3" s="1"/>
  <c r="O8" i="3" s="1"/>
  <c r="O16" i="3" s="1"/>
  <c r="L16" i="3"/>
  <c r="K10" i="3"/>
  <c r="M14" i="3"/>
  <c r="K13" i="3"/>
  <c r="K14" i="3" s="1"/>
  <c r="M12" i="3"/>
  <c r="M16" i="3"/>
  <c r="K15" i="3"/>
  <c r="M13" i="3"/>
  <c r="C34" i="3"/>
  <c r="D34" i="3" s="1"/>
  <c r="E34" i="3" s="1"/>
  <c r="E33" i="3"/>
  <c r="B36" i="3"/>
  <c r="C35" i="3"/>
  <c r="O13" i="3" l="1"/>
  <c r="O12" i="3"/>
  <c r="O14" i="3"/>
  <c r="O17" i="3"/>
  <c r="O15" i="3"/>
  <c r="O22" i="3" s="1"/>
  <c r="M17" i="3"/>
  <c r="L15" i="3"/>
  <c r="L22" i="3" s="1"/>
  <c r="L17" i="3"/>
  <c r="M15" i="3"/>
  <c r="M19" i="3" s="1"/>
  <c r="K17" i="3"/>
  <c r="K21" i="3" s="1"/>
  <c r="F34" i="3"/>
  <c r="H34" i="3"/>
  <c r="I34" i="3"/>
  <c r="G34" i="3"/>
  <c r="D35" i="3"/>
  <c r="E35" i="3" s="1"/>
  <c r="B37" i="3"/>
  <c r="C36" i="3"/>
  <c r="D36" i="3" s="1"/>
  <c r="H33" i="3"/>
  <c r="F33" i="3"/>
  <c r="I33" i="3"/>
  <c r="G33" i="3"/>
  <c r="O19" i="3" l="1"/>
  <c r="O20" i="3"/>
  <c r="O23" i="3"/>
  <c r="O21" i="3"/>
  <c r="K19" i="3"/>
  <c r="K26" i="3" s="1"/>
  <c r="L23" i="3"/>
  <c r="L19" i="3"/>
  <c r="L20" i="3"/>
  <c r="L21" i="3"/>
  <c r="M23" i="3"/>
  <c r="M22" i="3"/>
  <c r="M20" i="3"/>
  <c r="M21" i="3"/>
  <c r="K28" i="3" s="1"/>
  <c r="K22" i="3"/>
  <c r="K20" i="3"/>
  <c r="K23" i="3"/>
  <c r="B38" i="3"/>
  <c r="C37" i="3"/>
  <c r="E36" i="3"/>
  <c r="H35" i="3"/>
  <c r="F35" i="3"/>
  <c r="I35" i="3"/>
  <c r="G35" i="3"/>
  <c r="K27" i="3" l="1"/>
  <c r="K29" i="3"/>
  <c r="K30" i="3"/>
  <c r="F36" i="3"/>
  <c r="H36" i="3"/>
  <c r="G36" i="3"/>
  <c r="I36" i="3"/>
  <c r="D37" i="3"/>
  <c r="E37" i="3" s="1"/>
  <c r="B39" i="3"/>
  <c r="C38" i="3"/>
  <c r="B40" i="3" l="1"/>
  <c r="C39" i="3"/>
  <c r="H37" i="3"/>
  <c r="F37" i="3"/>
  <c r="G37" i="3"/>
  <c r="I37" i="3"/>
  <c r="D38" i="3"/>
  <c r="E38" i="3" s="1"/>
  <c r="F38" i="3" l="1"/>
  <c r="H38" i="3"/>
  <c r="I38" i="3"/>
  <c r="G38" i="3"/>
  <c r="B41" i="3"/>
  <c r="C40" i="3"/>
  <c r="D39" i="3"/>
  <c r="E39" i="3" s="1"/>
  <c r="H39" i="3" l="1"/>
  <c r="F39" i="3"/>
  <c r="I39" i="3"/>
  <c r="G39" i="3"/>
  <c r="B42" i="3"/>
  <c r="C41" i="3"/>
  <c r="D40" i="3"/>
  <c r="E40" i="3" s="1"/>
  <c r="F40" i="3" l="1"/>
  <c r="H40" i="3"/>
  <c r="G40" i="3"/>
  <c r="I40" i="3"/>
  <c r="B43" i="3"/>
  <c r="C42" i="3"/>
  <c r="D41" i="3"/>
  <c r="E41" i="3" s="1"/>
  <c r="H41" i="3" l="1"/>
  <c r="F41" i="3"/>
  <c r="G41" i="3"/>
  <c r="I41" i="3"/>
  <c r="D42" i="3"/>
  <c r="E42" i="3" s="1"/>
  <c r="B44" i="3"/>
  <c r="C43" i="3"/>
  <c r="F42" i="3" l="1"/>
  <c r="H42" i="3"/>
  <c r="I42" i="3"/>
  <c r="G42" i="3"/>
  <c r="D43" i="3"/>
  <c r="E43" i="3" s="1"/>
  <c r="B45" i="3"/>
  <c r="C44" i="3"/>
  <c r="D44" i="3" s="1"/>
  <c r="H43" i="3" l="1"/>
  <c r="F43" i="3"/>
  <c r="I43" i="3"/>
  <c r="G43" i="3"/>
  <c r="B46" i="3"/>
  <c r="C45" i="3"/>
  <c r="E44" i="3"/>
  <c r="F44" i="3" l="1"/>
  <c r="H44" i="3"/>
  <c r="I44" i="3"/>
  <c r="G44" i="3"/>
  <c r="D45" i="3"/>
  <c r="E45" i="3" s="1"/>
  <c r="B47" i="3"/>
  <c r="C46" i="3"/>
  <c r="D46" i="3" s="1"/>
  <c r="H45" i="3" l="1"/>
  <c r="F45" i="3"/>
  <c r="G45" i="3"/>
  <c r="I45" i="3"/>
  <c r="B48" i="3"/>
  <c r="C47" i="3"/>
  <c r="D47" i="3" s="1"/>
  <c r="E46" i="3"/>
  <c r="F46" i="3" l="1"/>
  <c r="H46" i="3"/>
  <c r="I46" i="3"/>
  <c r="G46" i="3"/>
  <c r="B49" i="3"/>
  <c r="C48" i="3"/>
  <c r="E47" i="3"/>
  <c r="H47" i="3" l="1"/>
  <c r="F47" i="3"/>
  <c r="I47" i="3"/>
  <c r="G47" i="3"/>
  <c r="D48" i="3"/>
  <c r="E48" i="3" s="1"/>
  <c r="B50" i="3"/>
  <c r="C49" i="3"/>
  <c r="F48" i="3" l="1"/>
  <c r="H48" i="3"/>
  <c r="I48" i="3"/>
  <c r="G48" i="3"/>
  <c r="D49" i="3"/>
  <c r="E49" i="3" s="1"/>
  <c r="B51" i="3"/>
  <c r="C50" i="3"/>
  <c r="H49" i="3" l="1"/>
  <c r="F49" i="3"/>
  <c r="I49" i="3"/>
  <c r="G49" i="3"/>
  <c r="D50" i="3"/>
  <c r="E50" i="3" s="1"/>
  <c r="B52" i="3"/>
  <c r="C51" i="3"/>
  <c r="F50" i="3" l="1"/>
  <c r="H50" i="3"/>
  <c r="G50" i="3"/>
  <c r="I50" i="3"/>
  <c r="D51" i="3"/>
  <c r="E51" i="3" s="1"/>
  <c r="B53" i="3"/>
  <c r="C52" i="3"/>
  <c r="D52" i="3" s="1"/>
  <c r="H51" i="3" l="1"/>
  <c r="F51" i="3"/>
  <c r="I51" i="3"/>
  <c r="G51" i="3"/>
  <c r="B54" i="3"/>
  <c r="C53" i="3"/>
  <c r="E52" i="3"/>
  <c r="F52" i="3" l="1"/>
  <c r="H52" i="3"/>
  <c r="G52" i="3"/>
  <c r="I52" i="3"/>
  <c r="D53" i="3"/>
  <c r="E53" i="3" s="1"/>
  <c r="B55" i="3"/>
  <c r="C54" i="3"/>
  <c r="D54" i="3" s="1"/>
  <c r="H53" i="3" l="1"/>
  <c r="F53" i="3"/>
  <c r="I53" i="3"/>
  <c r="G53" i="3"/>
  <c r="B56" i="3"/>
  <c r="C55" i="3"/>
  <c r="E54" i="3"/>
  <c r="F54" i="3" l="1"/>
  <c r="H54" i="3"/>
  <c r="G54" i="3"/>
  <c r="I54" i="3"/>
  <c r="D55" i="3"/>
  <c r="E55" i="3" s="1"/>
  <c r="B57" i="3"/>
  <c r="C56" i="3"/>
  <c r="B58" i="3" l="1"/>
  <c r="C57" i="3"/>
  <c r="D56" i="3"/>
  <c r="E56" i="3" s="1"/>
  <c r="H55" i="3"/>
  <c r="F55" i="3"/>
  <c r="I55" i="3"/>
  <c r="G55" i="3"/>
  <c r="F56" i="3" l="1"/>
  <c r="H56" i="3"/>
  <c r="G56" i="3"/>
  <c r="I56" i="3"/>
  <c r="D57" i="3"/>
  <c r="E57" i="3" s="1"/>
  <c r="B59" i="3"/>
  <c r="C58" i="3"/>
  <c r="B60" i="3" l="1"/>
  <c r="C59" i="3"/>
  <c r="D58" i="3"/>
  <c r="E58" i="3" s="1"/>
  <c r="H57" i="3"/>
  <c r="F57" i="3"/>
  <c r="I57" i="3"/>
  <c r="G57" i="3"/>
  <c r="F58" i="3" l="1"/>
  <c r="H58" i="3"/>
  <c r="G58" i="3"/>
  <c r="I58" i="3"/>
  <c r="B61" i="3"/>
  <c r="C60" i="3"/>
  <c r="D60" i="3" s="1"/>
  <c r="D59" i="3"/>
  <c r="E59" i="3" s="1"/>
  <c r="H59" i="3" l="1"/>
  <c r="F59" i="3"/>
  <c r="I59" i="3"/>
  <c r="G59" i="3"/>
  <c r="B62" i="3"/>
  <c r="C61" i="3"/>
  <c r="E60" i="3"/>
  <c r="F60" i="3" l="1"/>
  <c r="H60" i="3"/>
  <c r="G60" i="3"/>
  <c r="I60" i="3"/>
  <c r="D61" i="3"/>
  <c r="E61" i="3" s="1"/>
  <c r="B63" i="3"/>
  <c r="C62" i="3"/>
  <c r="H61" i="3" l="1"/>
  <c r="F61" i="3"/>
  <c r="I61" i="3"/>
  <c r="G61" i="3"/>
  <c r="D62" i="3"/>
  <c r="E62" i="3" s="1"/>
  <c r="B64" i="3"/>
  <c r="C63" i="3"/>
  <c r="F62" i="3" l="1"/>
  <c r="H62" i="3"/>
  <c r="G62" i="3"/>
  <c r="I62" i="3"/>
  <c r="D63" i="3"/>
  <c r="E63" i="3" s="1"/>
  <c r="B65" i="3"/>
  <c r="C64" i="3"/>
  <c r="H63" i="3" l="1"/>
  <c r="F63" i="3"/>
  <c r="I63" i="3"/>
  <c r="G63" i="3"/>
  <c r="D64" i="3"/>
  <c r="E64" i="3" s="1"/>
  <c r="B66" i="3"/>
  <c r="C65" i="3"/>
  <c r="F64" i="3" l="1"/>
  <c r="H64" i="3"/>
  <c r="G64" i="3"/>
  <c r="I64" i="3"/>
  <c r="D65" i="3"/>
  <c r="E65" i="3" s="1"/>
  <c r="B67" i="3"/>
  <c r="C66" i="3"/>
  <c r="H65" i="3" l="1"/>
  <c r="F65" i="3"/>
  <c r="I65" i="3"/>
  <c r="G65" i="3"/>
  <c r="D66" i="3"/>
  <c r="E66" i="3" s="1"/>
  <c r="B68" i="3"/>
  <c r="C67" i="3"/>
  <c r="B69" i="3" l="1"/>
  <c r="C68" i="3"/>
  <c r="F66" i="3"/>
  <c r="H66" i="3"/>
  <c r="G66" i="3"/>
  <c r="I66" i="3"/>
  <c r="D67" i="3"/>
  <c r="E67" i="3" s="1"/>
  <c r="H67" i="3" l="1"/>
  <c r="F67" i="3"/>
  <c r="I67" i="3"/>
  <c r="G67" i="3"/>
  <c r="B70" i="3"/>
  <c r="C69" i="3"/>
  <c r="D68" i="3"/>
  <c r="E68" i="3" s="1"/>
  <c r="F68" i="3" l="1"/>
  <c r="H68" i="3"/>
  <c r="G68" i="3"/>
  <c r="I68" i="3"/>
  <c r="B71" i="3"/>
  <c r="C70" i="3"/>
  <c r="D69" i="3"/>
  <c r="E69" i="3" s="1"/>
  <c r="H69" i="3" l="1"/>
  <c r="F69" i="3"/>
  <c r="I69" i="3"/>
  <c r="G69" i="3"/>
  <c r="B72" i="3"/>
  <c r="C71" i="3"/>
  <c r="D70" i="3"/>
  <c r="E70" i="3" s="1"/>
  <c r="F70" i="3" l="1"/>
  <c r="H70" i="3"/>
  <c r="G70" i="3"/>
  <c r="I70" i="3"/>
  <c r="D71" i="3"/>
  <c r="E71" i="3" s="1"/>
  <c r="B73" i="3"/>
  <c r="C72" i="3"/>
  <c r="H71" i="3" l="1"/>
  <c r="F71" i="3"/>
  <c r="I71" i="3"/>
  <c r="G71" i="3"/>
  <c r="D72" i="3"/>
  <c r="E72" i="3" s="1"/>
  <c r="B74" i="3"/>
  <c r="C73" i="3"/>
  <c r="F72" i="3" l="1"/>
  <c r="H72" i="3"/>
  <c r="G72" i="3"/>
  <c r="I72" i="3"/>
  <c r="D73" i="3"/>
  <c r="E73" i="3" s="1"/>
  <c r="B75" i="3"/>
  <c r="C74" i="3"/>
  <c r="D74" i="3" s="1"/>
  <c r="H73" i="3" l="1"/>
  <c r="F73" i="3"/>
  <c r="I73" i="3"/>
  <c r="G73" i="3"/>
  <c r="B76" i="3"/>
  <c r="C75" i="3"/>
  <c r="D75" i="3" s="1"/>
  <c r="E74" i="3"/>
  <c r="F74" i="3" l="1"/>
  <c r="H74" i="3"/>
  <c r="G74" i="3"/>
  <c r="I74" i="3"/>
  <c r="E75" i="3"/>
  <c r="B77" i="3"/>
  <c r="C76" i="3"/>
  <c r="D76" i="3" l="1"/>
  <c r="E76" i="3" s="1"/>
  <c r="H75" i="3"/>
  <c r="F75" i="3"/>
  <c r="I75" i="3"/>
  <c r="G75" i="3"/>
  <c r="B78" i="3"/>
  <c r="C77" i="3"/>
  <c r="B79" i="3" l="1"/>
  <c r="C78" i="3"/>
  <c r="D78" i="3" s="1"/>
  <c r="D77" i="3"/>
  <c r="E77" i="3" s="1"/>
  <c r="F76" i="3"/>
  <c r="H76" i="3"/>
  <c r="G76" i="3"/>
  <c r="I76" i="3"/>
  <c r="H77" i="3" l="1"/>
  <c r="F77" i="3"/>
  <c r="I77" i="3"/>
  <c r="G77" i="3"/>
  <c r="E78" i="3"/>
  <c r="B80" i="3"/>
  <c r="C79" i="3"/>
  <c r="B81" i="3" l="1"/>
  <c r="C80" i="3"/>
  <c r="D80" i="3" s="1"/>
  <c r="D79" i="3"/>
  <c r="E79" i="3" s="1"/>
  <c r="F78" i="3"/>
  <c r="I78" i="3"/>
  <c r="H78" i="3"/>
  <c r="G78" i="3"/>
  <c r="H79" i="3" l="1"/>
  <c r="G79" i="3"/>
  <c r="F79" i="3"/>
  <c r="I79" i="3"/>
  <c r="E80" i="3"/>
  <c r="B82" i="3"/>
  <c r="C81" i="3"/>
  <c r="B83" i="3" l="1"/>
  <c r="C82" i="3"/>
  <c r="D82" i="3" s="1"/>
  <c r="D81" i="3"/>
  <c r="E81" i="3" s="1"/>
  <c r="F80" i="3"/>
  <c r="I80" i="3"/>
  <c r="H80" i="3"/>
  <c r="G80" i="3"/>
  <c r="H81" i="3" l="1"/>
  <c r="G81" i="3"/>
  <c r="F81" i="3"/>
  <c r="I81" i="3"/>
  <c r="E82" i="3"/>
  <c r="B84" i="3"/>
  <c r="C83" i="3"/>
  <c r="B85" i="3" l="1"/>
  <c r="C84" i="3"/>
  <c r="D83" i="3"/>
  <c r="E83" i="3" s="1"/>
  <c r="F82" i="3"/>
  <c r="I82" i="3"/>
  <c r="H82" i="3"/>
  <c r="G82" i="3"/>
  <c r="H83" i="3" l="1"/>
  <c r="G83" i="3"/>
  <c r="F83" i="3"/>
  <c r="I83" i="3"/>
  <c r="D84" i="3"/>
  <c r="E84" i="3" s="1"/>
  <c r="B86" i="3"/>
  <c r="C85" i="3"/>
  <c r="D85" i="3" l="1"/>
  <c r="E85" i="3" s="1"/>
  <c r="B87" i="3"/>
  <c r="C86" i="3"/>
  <c r="D86" i="3" s="1"/>
  <c r="F84" i="3"/>
  <c r="I84" i="3"/>
  <c r="H84" i="3"/>
  <c r="G84" i="3"/>
  <c r="H85" i="3" l="1"/>
  <c r="G85" i="3"/>
  <c r="F85" i="3"/>
  <c r="I85" i="3"/>
  <c r="B88" i="3"/>
  <c r="C87" i="3"/>
  <c r="E86" i="3"/>
  <c r="F86" i="3" l="1"/>
  <c r="I86" i="3"/>
  <c r="H86" i="3"/>
  <c r="G86" i="3"/>
  <c r="D87" i="3"/>
  <c r="E87" i="3" s="1"/>
  <c r="B89" i="3"/>
  <c r="C88" i="3"/>
  <c r="D88" i="3" s="1"/>
  <c r="H87" i="3" l="1"/>
  <c r="G87" i="3"/>
  <c r="F87" i="3"/>
  <c r="I87" i="3"/>
  <c r="B90" i="3"/>
  <c r="C89" i="3"/>
  <c r="E88" i="3"/>
  <c r="B91" i="3" l="1"/>
  <c r="C90" i="3"/>
  <c r="F88" i="3"/>
  <c r="I88" i="3"/>
  <c r="H88" i="3"/>
  <c r="G88" i="3"/>
  <c r="D89" i="3"/>
  <c r="E89" i="3" s="1"/>
  <c r="H89" i="3" l="1"/>
  <c r="G89" i="3"/>
  <c r="F89" i="3"/>
  <c r="I89" i="3"/>
  <c r="B92" i="3"/>
  <c r="C91" i="3"/>
  <c r="D90" i="3"/>
  <c r="E90" i="3" s="1"/>
  <c r="F90" i="3" l="1"/>
  <c r="I90" i="3"/>
  <c r="H90" i="3"/>
  <c r="G90" i="3"/>
  <c r="B93" i="3"/>
  <c r="C92" i="3"/>
  <c r="D91" i="3"/>
  <c r="E91" i="3" s="1"/>
  <c r="H91" i="3" l="1"/>
  <c r="G91" i="3"/>
  <c r="F91" i="3"/>
  <c r="I91" i="3"/>
  <c r="C93" i="3"/>
  <c r="D93" i="3" s="1"/>
  <c r="B94" i="3"/>
  <c r="D92" i="3"/>
  <c r="E92" i="3" s="1"/>
  <c r="H92" i="3" l="1"/>
  <c r="G92" i="3"/>
  <c r="F92" i="3"/>
  <c r="I92" i="3"/>
  <c r="B95" i="3"/>
  <c r="C94" i="3"/>
  <c r="E93" i="3"/>
  <c r="F93" i="3" l="1"/>
  <c r="I93" i="3"/>
  <c r="H93" i="3"/>
  <c r="G93" i="3"/>
  <c r="D94" i="3"/>
  <c r="E94" i="3" s="1"/>
  <c r="C95" i="3"/>
  <c r="B96" i="3"/>
  <c r="H94" i="3" l="1"/>
  <c r="F94" i="3"/>
  <c r="I94" i="3"/>
  <c r="G94" i="3"/>
  <c r="D95" i="3"/>
  <c r="E95" i="3" s="1"/>
  <c r="B97" i="3"/>
  <c r="C96" i="3"/>
  <c r="F95" i="3" l="1"/>
  <c r="H95" i="3"/>
  <c r="G95" i="3"/>
  <c r="I95" i="3"/>
  <c r="B98" i="3"/>
  <c r="C97" i="3"/>
  <c r="D97" i="3" s="1"/>
  <c r="D96" i="3"/>
  <c r="E96" i="3" s="1"/>
  <c r="H96" i="3" l="1"/>
  <c r="I96" i="3"/>
  <c r="G96" i="3"/>
  <c r="F96" i="3"/>
  <c r="B99" i="3"/>
  <c r="C98" i="3"/>
  <c r="D98" i="3" s="1"/>
  <c r="E97" i="3"/>
  <c r="B100" i="3" l="1"/>
  <c r="C99" i="3"/>
  <c r="F97" i="3"/>
  <c r="G97" i="3"/>
  <c r="I97" i="3"/>
  <c r="H97" i="3"/>
  <c r="E98" i="3"/>
  <c r="H98" i="3" l="1"/>
  <c r="I98" i="3"/>
  <c r="G98" i="3"/>
  <c r="F98" i="3"/>
  <c r="D99" i="3"/>
  <c r="E99" i="3" s="1"/>
  <c r="B101" i="3"/>
  <c r="C100" i="3"/>
  <c r="D100" i="3" s="1"/>
  <c r="F99" i="3" l="1"/>
  <c r="I99" i="3"/>
  <c r="H99" i="3"/>
  <c r="G99" i="3"/>
  <c r="C101" i="3"/>
  <c r="B102" i="3"/>
  <c r="E100" i="3"/>
  <c r="H100" i="3" l="1"/>
  <c r="G100" i="3"/>
  <c r="F100" i="3"/>
  <c r="I100" i="3"/>
  <c r="D101" i="3"/>
  <c r="E101" i="3" s="1"/>
  <c r="B103" i="3"/>
  <c r="C102" i="3"/>
  <c r="D102" i="3" s="1"/>
  <c r="F101" i="3" l="1"/>
  <c r="I101" i="3"/>
  <c r="H101" i="3"/>
  <c r="G101" i="3"/>
  <c r="E102" i="3"/>
  <c r="C103" i="3"/>
  <c r="D103" i="3" s="1"/>
  <c r="B104" i="3"/>
  <c r="B105" i="3" l="1"/>
  <c r="C104" i="3"/>
  <c r="D104" i="3" s="1"/>
  <c r="H102" i="3"/>
  <c r="F102" i="3"/>
  <c r="I102" i="3"/>
  <c r="G102" i="3"/>
  <c r="E103" i="3"/>
  <c r="F103" i="3" l="1"/>
  <c r="H103" i="3"/>
  <c r="G103" i="3"/>
  <c r="I103" i="3"/>
  <c r="E104" i="3"/>
  <c r="B106" i="3"/>
  <c r="C105" i="3"/>
  <c r="H104" i="3" l="1"/>
  <c r="I104" i="3"/>
  <c r="G104" i="3"/>
  <c r="F104" i="3"/>
  <c r="D105" i="3"/>
  <c r="E105" i="3" s="1"/>
  <c r="B107" i="3"/>
  <c r="C106" i="3"/>
  <c r="D106" i="3" s="1"/>
  <c r="B108" i="3" l="1"/>
  <c r="C107" i="3"/>
  <c r="F105" i="3"/>
  <c r="G105" i="3"/>
  <c r="I105" i="3"/>
  <c r="H105" i="3"/>
  <c r="E106" i="3"/>
  <c r="H106" i="3" l="1"/>
  <c r="I106" i="3"/>
  <c r="G106" i="3"/>
  <c r="F106" i="3"/>
  <c r="D107" i="3"/>
  <c r="E107" i="3" s="1"/>
  <c r="B109" i="3"/>
  <c r="C108" i="3"/>
  <c r="D108" i="3" s="1"/>
  <c r="F107" i="3" l="1"/>
  <c r="I107" i="3"/>
  <c r="H107" i="3"/>
  <c r="G107" i="3"/>
  <c r="C109" i="3"/>
  <c r="B110" i="3"/>
  <c r="E108" i="3"/>
  <c r="B111" i="3" l="1"/>
  <c r="C110" i="3"/>
  <c r="D110" i="3" s="1"/>
  <c r="H108" i="3"/>
  <c r="G108" i="3"/>
  <c r="F108" i="3"/>
  <c r="I108" i="3"/>
  <c r="D109" i="3"/>
  <c r="E109" i="3" s="1"/>
  <c r="B112" i="3" l="1"/>
  <c r="C111" i="3"/>
  <c r="D111" i="3" s="1"/>
  <c r="F109" i="3"/>
  <c r="I109" i="3"/>
  <c r="H109" i="3"/>
  <c r="G109" i="3"/>
  <c r="E110" i="3"/>
  <c r="H110" i="3" l="1"/>
  <c r="F110" i="3"/>
  <c r="I110" i="3"/>
  <c r="G110" i="3"/>
  <c r="B113" i="3"/>
  <c r="C112" i="3"/>
  <c r="D112" i="3" s="1"/>
  <c r="E111" i="3"/>
  <c r="E112" i="3" l="1"/>
  <c r="H111" i="3"/>
  <c r="F111" i="3"/>
  <c r="I111" i="3"/>
  <c r="G111" i="3"/>
  <c r="B114" i="3"/>
  <c r="C113" i="3"/>
  <c r="F112" i="3" l="1"/>
  <c r="H112" i="3"/>
  <c r="G112" i="3"/>
  <c r="I112" i="3"/>
  <c r="D113" i="3"/>
  <c r="E113" i="3" s="1"/>
  <c r="B115" i="3"/>
  <c r="C114" i="3"/>
  <c r="D114" i="3" s="1"/>
  <c r="H113" i="3" l="1"/>
  <c r="F113" i="3"/>
  <c r="I113" i="3"/>
  <c r="G113" i="3"/>
  <c r="B116" i="3"/>
  <c r="C115" i="3"/>
  <c r="E114" i="3"/>
  <c r="B117" i="3" l="1"/>
  <c r="C116" i="3"/>
  <c r="F114" i="3"/>
  <c r="H114" i="3"/>
  <c r="G114" i="3"/>
  <c r="I114" i="3"/>
  <c r="D115" i="3"/>
  <c r="E115" i="3" s="1"/>
  <c r="H115" i="3" l="1"/>
  <c r="F115" i="3"/>
  <c r="I115" i="3"/>
  <c r="G115" i="3"/>
  <c r="B118" i="3"/>
  <c r="C117" i="3"/>
  <c r="D116" i="3"/>
  <c r="E116" i="3" s="1"/>
  <c r="F116" i="3" l="1"/>
  <c r="H116" i="3"/>
  <c r="I116" i="3"/>
  <c r="G116" i="3"/>
  <c r="B119" i="3"/>
  <c r="C118" i="3"/>
  <c r="D118" i="3" s="1"/>
  <c r="D117" i="3"/>
  <c r="E117" i="3" s="1"/>
  <c r="E118" i="3" l="1"/>
  <c r="H117" i="3"/>
  <c r="F117" i="3"/>
  <c r="I117" i="3"/>
  <c r="G117" i="3"/>
  <c r="B120" i="3"/>
  <c r="C119" i="3"/>
  <c r="B121" i="3" l="1"/>
  <c r="C120" i="3"/>
  <c r="D120" i="3" s="1"/>
  <c r="D119" i="3"/>
  <c r="E119" i="3" s="1"/>
  <c r="F118" i="3"/>
  <c r="H118" i="3"/>
  <c r="G118" i="3"/>
  <c r="I118" i="3"/>
  <c r="E120" i="3" l="1"/>
  <c r="H119" i="3"/>
  <c r="F119" i="3"/>
  <c r="I119" i="3"/>
  <c r="G119" i="3"/>
  <c r="B122" i="3"/>
  <c r="C121" i="3"/>
  <c r="D121" i="3" l="1"/>
  <c r="E121" i="3" s="1"/>
  <c r="F120" i="3"/>
  <c r="H120" i="3"/>
  <c r="I120" i="3"/>
  <c r="G120" i="3"/>
  <c r="B123" i="3"/>
  <c r="C122" i="3"/>
  <c r="D122" i="3" s="1"/>
  <c r="H121" i="3" l="1"/>
  <c r="F121" i="3"/>
  <c r="I121" i="3"/>
  <c r="G121" i="3"/>
  <c r="E122" i="3"/>
  <c r="B124" i="3"/>
  <c r="C123" i="3"/>
  <c r="B125" i="3" l="1"/>
  <c r="C124" i="3"/>
  <c r="D124" i="3" s="1"/>
  <c r="F122" i="3"/>
  <c r="H122" i="3"/>
  <c r="G122" i="3"/>
  <c r="I122" i="3"/>
  <c r="D123" i="3"/>
  <c r="E123" i="3" s="1"/>
  <c r="E124" i="3" l="1"/>
  <c r="H123" i="3"/>
  <c r="F123" i="3"/>
  <c r="I123" i="3"/>
  <c r="G123" i="3"/>
  <c r="B126" i="3"/>
  <c r="C125" i="3"/>
  <c r="D125" i="3" l="1"/>
  <c r="E125" i="3" s="1"/>
  <c r="B127" i="3"/>
  <c r="C126" i="3"/>
  <c r="F124" i="3"/>
  <c r="H124" i="3"/>
  <c r="I124" i="3"/>
  <c r="G124" i="3"/>
  <c r="H125" i="3" l="1"/>
  <c r="F125" i="3"/>
  <c r="G125" i="3"/>
  <c r="I125" i="3"/>
  <c r="D126" i="3"/>
  <c r="E126" i="3" s="1"/>
  <c r="B128" i="3"/>
  <c r="C127" i="3"/>
  <c r="B129" i="3" l="1"/>
  <c r="C128" i="3"/>
  <c r="D128" i="3" s="1"/>
  <c r="F126" i="3"/>
  <c r="H126" i="3"/>
  <c r="G126" i="3"/>
  <c r="I126" i="3"/>
  <c r="D127" i="3"/>
  <c r="E127" i="3" s="1"/>
  <c r="E128" i="3" l="1"/>
  <c r="H127" i="3"/>
  <c r="F127" i="3"/>
  <c r="I127" i="3"/>
  <c r="G127" i="3"/>
  <c r="B130" i="3"/>
  <c r="C129" i="3"/>
  <c r="D129" i="3" l="1"/>
  <c r="E129" i="3" s="1"/>
  <c r="F128" i="3"/>
  <c r="H128" i="3"/>
  <c r="G128" i="3"/>
  <c r="I128" i="3"/>
  <c r="B131" i="3"/>
  <c r="C130" i="3"/>
  <c r="D130" i="3" s="1"/>
  <c r="H129" i="3" l="1"/>
  <c r="F129" i="3"/>
  <c r="I129" i="3"/>
  <c r="G129" i="3"/>
  <c r="B132" i="3"/>
  <c r="C131" i="3"/>
  <c r="E130" i="3"/>
  <c r="F130" i="3" l="1"/>
  <c r="H130" i="3"/>
  <c r="G130" i="3"/>
  <c r="I130" i="3"/>
  <c r="D131" i="3"/>
  <c r="E131" i="3" s="1"/>
  <c r="B133" i="3"/>
  <c r="C132" i="3"/>
  <c r="D132" i="3" s="1"/>
  <c r="B134" i="3" l="1"/>
  <c r="C133" i="3"/>
  <c r="E132" i="3"/>
  <c r="H131" i="3"/>
  <c r="F131" i="3"/>
  <c r="I131" i="3"/>
  <c r="G131" i="3"/>
  <c r="F132" i="3" l="1"/>
  <c r="H132" i="3"/>
  <c r="I132" i="3"/>
  <c r="G132" i="3"/>
  <c r="D133" i="3"/>
  <c r="E133" i="3" s="1"/>
  <c r="B135" i="3"/>
  <c r="C134" i="3"/>
  <c r="D134" i="3" s="1"/>
  <c r="B136" i="3" l="1"/>
  <c r="C135" i="3"/>
  <c r="D135" i="3" s="1"/>
  <c r="E134" i="3"/>
  <c r="H133" i="3"/>
  <c r="F133" i="3"/>
  <c r="I133" i="3"/>
  <c r="G133" i="3"/>
  <c r="E135" i="3" l="1"/>
  <c r="F134" i="3"/>
  <c r="H134" i="3"/>
  <c r="G134" i="3"/>
  <c r="I134" i="3"/>
  <c r="B137" i="3"/>
  <c r="C136" i="3"/>
  <c r="H135" i="3" l="1"/>
  <c r="F135" i="3"/>
  <c r="I135" i="3"/>
  <c r="G135" i="3"/>
  <c r="D136" i="3"/>
  <c r="E136" i="3" s="1"/>
  <c r="B138" i="3"/>
  <c r="C137" i="3"/>
  <c r="D137" i="3" s="1"/>
  <c r="F136" i="3" l="1"/>
  <c r="H136" i="3"/>
  <c r="I136" i="3"/>
  <c r="G136" i="3"/>
  <c r="E137" i="3"/>
  <c r="B139" i="3"/>
  <c r="C138" i="3"/>
  <c r="D138" i="3" l="1"/>
  <c r="E138" i="3" s="1"/>
  <c r="B140" i="3"/>
  <c r="C139" i="3"/>
  <c r="D139" i="3" s="1"/>
  <c r="H137" i="3"/>
  <c r="F137" i="3"/>
  <c r="I137" i="3"/>
  <c r="G137" i="3"/>
  <c r="F138" i="3" l="1"/>
  <c r="H138" i="3"/>
  <c r="G138" i="3"/>
  <c r="I138" i="3"/>
  <c r="B141" i="3"/>
  <c r="C140" i="3"/>
  <c r="E139" i="3"/>
  <c r="B142" i="3" l="1"/>
  <c r="C141" i="3"/>
  <c r="D141" i="3" s="1"/>
  <c r="H139" i="3"/>
  <c r="F139" i="3"/>
  <c r="I139" i="3"/>
  <c r="G139" i="3"/>
  <c r="D140" i="3"/>
  <c r="E140" i="3" s="1"/>
  <c r="E141" i="3" l="1"/>
  <c r="F140" i="3"/>
  <c r="H140" i="3"/>
  <c r="I140" i="3"/>
  <c r="G140" i="3"/>
  <c r="B143" i="3"/>
  <c r="C142" i="3"/>
  <c r="D142" i="3" l="1"/>
  <c r="E142" i="3" s="1"/>
  <c r="H141" i="3"/>
  <c r="F141" i="3"/>
  <c r="G141" i="3"/>
  <c r="I141" i="3"/>
  <c r="B144" i="3"/>
  <c r="C143" i="3"/>
  <c r="D143" i="3" s="1"/>
  <c r="F142" i="3" l="1"/>
  <c r="H142" i="3"/>
  <c r="G142" i="3"/>
  <c r="I142" i="3"/>
  <c r="B145" i="3"/>
  <c r="C144" i="3"/>
  <c r="E143" i="3"/>
  <c r="B146" i="3" l="1"/>
  <c r="C145" i="3"/>
  <c r="H143" i="3"/>
  <c r="F143" i="3"/>
  <c r="I143" i="3"/>
  <c r="G143" i="3"/>
  <c r="D144" i="3"/>
  <c r="E144" i="3" s="1"/>
  <c r="D145" i="3" l="1"/>
  <c r="E145" i="3" s="1"/>
  <c r="F144" i="3"/>
  <c r="H144" i="3"/>
  <c r="G144" i="3"/>
  <c r="I144" i="3"/>
  <c r="B147" i="3"/>
  <c r="C146" i="3"/>
  <c r="D146" i="3" s="1"/>
  <c r="H145" i="3" l="1"/>
  <c r="F145" i="3"/>
  <c r="I145" i="3"/>
  <c r="G145" i="3"/>
  <c r="B148" i="3"/>
  <c r="C147" i="3"/>
  <c r="E146" i="3"/>
  <c r="B149" i="3" l="1"/>
  <c r="C148" i="3"/>
  <c r="F146" i="3"/>
  <c r="H146" i="3"/>
  <c r="G146" i="3"/>
  <c r="I146" i="3"/>
  <c r="D147" i="3"/>
  <c r="E147" i="3" s="1"/>
  <c r="H147" i="3" l="1"/>
  <c r="F147" i="3"/>
  <c r="I147" i="3"/>
  <c r="G147" i="3"/>
  <c r="D148" i="3"/>
  <c r="E148" i="3" s="1"/>
  <c r="B150" i="3"/>
  <c r="C149" i="3"/>
  <c r="F148" i="3" l="1"/>
  <c r="H148" i="3"/>
  <c r="I148" i="3"/>
  <c r="G148" i="3"/>
  <c r="D149" i="3"/>
  <c r="E149" i="3" s="1"/>
  <c r="B151" i="3"/>
  <c r="C150" i="3"/>
  <c r="D150" i="3" s="1"/>
  <c r="H149" i="3" l="1"/>
  <c r="F149" i="3"/>
  <c r="I149" i="3"/>
  <c r="G149" i="3"/>
  <c r="B152" i="3"/>
  <c r="C151" i="3"/>
  <c r="E150" i="3"/>
  <c r="B153" i="3" l="1"/>
  <c r="C152" i="3"/>
  <c r="F150" i="3"/>
  <c r="H150" i="3"/>
  <c r="G150" i="3"/>
  <c r="I150" i="3"/>
  <c r="D151" i="3"/>
  <c r="E151" i="3" s="1"/>
  <c r="H151" i="3" l="1"/>
  <c r="F151" i="3"/>
  <c r="I151" i="3"/>
  <c r="G151" i="3"/>
  <c r="D152" i="3"/>
  <c r="E152" i="3" s="1"/>
  <c r="B154" i="3"/>
  <c r="C153" i="3"/>
  <c r="D153" i="3" s="1"/>
  <c r="C154" i="3" l="1"/>
  <c r="D154" i="3" s="1"/>
  <c r="B155" i="3"/>
  <c r="E153" i="3"/>
  <c r="F152" i="3"/>
  <c r="H152" i="3"/>
  <c r="I152" i="3"/>
  <c r="G152" i="3"/>
  <c r="H153" i="3" l="1"/>
  <c r="F153" i="3"/>
  <c r="I153" i="3"/>
  <c r="G153" i="3"/>
  <c r="B156" i="3"/>
  <c r="C155" i="3"/>
  <c r="E154" i="3"/>
  <c r="G154" i="3" l="1"/>
  <c r="H154" i="3"/>
  <c r="I154" i="3"/>
  <c r="F154" i="3"/>
  <c r="C156" i="3"/>
  <c r="D156" i="3" s="1"/>
  <c r="B157" i="3"/>
  <c r="D155" i="3"/>
  <c r="E155" i="3" s="1"/>
  <c r="I155" i="3" l="1"/>
  <c r="G155" i="3"/>
  <c r="F155" i="3"/>
  <c r="H155" i="3"/>
  <c r="C157" i="3"/>
  <c r="D157" i="3" s="1"/>
  <c r="B158" i="3"/>
  <c r="E156" i="3"/>
  <c r="G156" i="3" l="1"/>
  <c r="F156" i="3"/>
  <c r="I156" i="3"/>
  <c r="H156" i="3"/>
  <c r="C158" i="3"/>
  <c r="B159" i="3"/>
  <c r="E157" i="3"/>
  <c r="I157" i="3" l="1"/>
  <c r="H157" i="3"/>
  <c r="F157" i="3"/>
  <c r="G157" i="3"/>
  <c r="D158" i="3"/>
  <c r="E158" i="3" s="1"/>
  <c r="C159" i="3"/>
  <c r="D159" i="3" s="1"/>
  <c r="B160" i="3"/>
  <c r="G158" i="3" l="1"/>
  <c r="H158" i="3"/>
  <c r="F158" i="3"/>
  <c r="I158" i="3"/>
  <c r="C160" i="3"/>
  <c r="B161" i="3"/>
  <c r="E159" i="3"/>
  <c r="I159" i="3" l="1"/>
  <c r="G159" i="3"/>
  <c r="H159" i="3"/>
  <c r="F159" i="3"/>
  <c r="B162" i="3"/>
  <c r="C161" i="3"/>
  <c r="D161" i="3" s="1"/>
  <c r="D160" i="3"/>
  <c r="E160" i="3" s="1"/>
  <c r="G160" i="3" l="1"/>
  <c r="I160" i="3"/>
  <c r="F160" i="3"/>
  <c r="H160" i="3"/>
  <c r="C162" i="3"/>
  <c r="B163" i="3"/>
  <c r="E161" i="3"/>
  <c r="D162" i="3" l="1"/>
  <c r="E162" i="3" s="1"/>
  <c r="I161" i="3"/>
  <c r="F161" i="3"/>
  <c r="H161" i="3"/>
  <c r="G161" i="3"/>
  <c r="B164" i="3"/>
  <c r="C163" i="3"/>
  <c r="D163" i="3" s="1"/>
  <c r="G162" i="3" l="1"/>
  <c r="H162" i="3"/>
  <c r="I162" i="3"/>
  <c r="F162" i="3"/>
  <c r="C164" i="3"/>
  <c r="B165" i="3"/>
  <c r="E163" i="3"/>
  <c r="I163" i="3" l="1"/>
  <c r="G163" i="3"/>
  <c r="H163" i="3"/>
  <c r="F163" i="3"/>
  <c r="C165" i="3"/>
  <c r="B166" i="3"/>
  <c r="D164" i="3"/>
  <c r="E164" i="3" s="1"/>
  <c r="G164" i="3" l="1"/>
  <c r="F164" i="3"/>
  <c r="I164" i="3"/>
  <c r="H164" i="3"/>
  <c r="D165" i="3"/>
  <c r="E165" i="3" s="1"/>
  <c r="C166" i="3"/>
  <c r="B167" i="3"/>
  <c r="I165" i="3" l="1"/>
  <c r="H165" i="3"/>
  <c r="F165" i="3"/>
  <c r="G165" i="3"/>
  <c r="B168" i="3"/>
  <c r="C167" i="3"/>
  <c r="D167" i="3" s="1"/>
  <c r="D166" i="3"/>
  <c r="E166" i="3" s="1"/>
  <c r="G166" i="3" l="1"/>
  <c r="H166" i="3"/>
  <c r="I166" i="3"/>
  <c r="F166" i="3"/>
  <c r="C168" i="3"/>
  <c r="D168" i="3" s="1"/>
  <c r="B169" i="3"/>
  <c r="E167" i="3"/>
  <c r="I167" i="3" l="1"/>
  <c r="G167" i="3"/>
  <c r="H167" i="3"/>
  <c r="F167" i="3"/>
  <c r="B170" i="3"/>
  <c r="C169" i="3"/>
  <c r="E168" i="3"/>
  <c r="G168" i="3" l="1"/>
  <c r="I168" i="3"/>
  <c r="F168" i="3"/>
  <c r="H168" i="3"/>
  <c r="C170" i="3"/>
  <c r="B171" i="3"/>
  <c r="D169" i="3"/>
  <c r="E169" i="3" s="1"/>
  <c r="I169" i="3" l="1"/>
  <c r="F169" i="3"/>
  <c r="H169" i="3"/>
  <c r="G169" i="3"/>
  <c r="D170" i="3"/>
  <c r="E170" i="3" s="1"/>
  <c r="B172" i="3"/>
  <c r="C171" i="3"/>
  <c r="D171" i="3" s="1"/>
  <c r="G170" i="3" l="1"/>
  <c r="H170" i="3"/>
  <c r="I170" i="3"/>
  <c r="F170" i="3"/>
  <c r="C172" i="3"/>
  <c r="D172" i="3" s="1"/>
  <c r="B173" i="3"/>
  <c r="E171" i="3"/>
  <c r="C173" i="3" l="1"/>
  <c r="D173" i="3" s="1"/>
  <c r="B174" i="3"/>
  <c r="I171" i="3"/>
  <c r="G171" i="3"/>
  <c r="F171" i="3"/>
  <c r="H171" i="3"/>
  <c r="E172" i="3"/>
  <c r="G172" i="3" l="1"/>
  <c r="F172" i="3"/>
  <c r="I172" i="3"/>
  <c r="H172" i="3"/>
  <c r="C174" i="3"/>
  <c r="D174" i="3" s="1"/>
  <c r="B175" i="3"/>
  <c r="E173" i="3"/>
  <c r="I173" i="3" l="1"/>
  <c r="H173" i="3"/>
  <c r="F173" i="3"/>
  <c r="G173" i="3"/>
  <c r="C175" i="3"/>
  <c r="D175" i="3" s="1"/>
  <c r="B176" i="3"/>
  <c r="E174" i="3"/>
  <c r="C176" i="3" l="1"/>
  <c r="B177" i="3"/>
  <c r="I174" i="3"/>
  <c r="G174" i="3"/>
  <c r="H174" i="3"/>
  <c r="F174" i="3"/>
  <c r="E175" i="3"/>
  <c r="D176" i="3" l="1"/>
  <c r="E176" i="3" s="1"/>
  <c r="G175" i="3"/>
  <c r="I175" i="3"/>
  <c r="F175" i="3"/>
  <c r="H175" i="3"/>
  <c r="C177" i="3"/>
  <c r="D177" i="3" s="1"/>
  <c r="B178" i="3"/>
  <c r="I176" i="3" l="1"/>
  <c r="G176" i="3"/>
  <c r="H176" i="3"/>
  <c r="F176" i="3"/>
  <c r="C178" i="3"/>
  <c r="B179" i="3"/>
  <c r="E177" i="3"/>
  <c r="C179" i="3" l="1"/>
  <c r="D179" i="3" s="1"/>
  <c r="B180" i="3"/>
  <c r="G177" i="3"/>
  <c r="I177" i="3"/>
  <c r="F177" i="3"/>
  <c r="H177" i="3"/>
  <c r="D178" i="3"/>
  <c r="E178" i="3" s="1"/>
  <c r="I178" i="3" l="1"/>
  <c r="G178" i="3"/>
  <c r="H178" i="3"/>
  <c r="F178" i="3"/>
  <c r="C180" i="3"/>
  <c r="D180" i="3" s="1"/>
  <c r="B181" i="3"/>
  <c r="E179" i="3"/>
  <c r="G179" i="3" l="1"/>
  <c r="I179" i="3"/>
  <c r="F179" i="3"/>
  <c r="H179" i="3"/>
  <c r="C181" i="3"/>
  <c r="D181" i="3" s="1"/>
  <c r="B182" i="3"/>
  <c r="E180" i="3"/>
  <c r="C182" i="3" l="1"/>
  <c r="D182" i="3" s="1"/>
  <c r="B183" i="3"/>
  <c r="I180" i="3"/>
  <c r="G180" i="3"/>
  <c r="H180" i="3"/>
  <c r="F180" i="3"/>
  <c r="E181" i="3"/>
  <c r="G181" i="3" l="1"/>
  <c r="I181" i="3"/>
  <c r="F181" i="3"/>
  <c r="H181" i="3"/>
  <c r="C183" i="3"/>
  <c r="D183" i="3" s="1"/>
  <c r="B184" i="3"/>
  <c r="E182" i="3"/>
  <c r="I182" i="3" l="1"/>
  <c r="G182" i="3"/>
  <c r="H182" i="3"/>
  <c r="F182" i="3"/>
  <c r="C184" i="3"/>
  <c r="D184" i="3" s="1"/>
  <c r="B185" i="3"/>
  <c r="E183" i="3"/>
  <c r="C185" i="3" l="1"/>
  <c r="D185" i="3" s="1"/>
  <c r="B186" i="3"/>
  <c r="G183" i="3"/>
  <c r="I183" i="3"/>
  <c r="F183" i="3"/>
  <c r="H183" i="3"/>
  <c r="E184" i="3"/>
  <c r="I184" i="3" l="1"/>
  <c r="G184" i="3"/>
  <c r="H184" i="3"/>
  <c r="F184" i="3"/>
  <c r="C186" i="3"/>
  <c r="D186" i="3" s="1"/>
  <c r="B187" i="3"/>
  <c r="E185" i="3"/>
  <c r="G185" i="3" l="1"/>
  <c r="I185" i="3"/>
  <c r="F185" i="3"/>
  <c r="H185" i="3"/>
  <c r="C187" i="3"/>
  <c r="D187" i="3" s="1"/>
  <c r="B188" i="3"/>
  <c r="E186" i="3"/>
  <c r="I186" i="3" l="1"/>
  <c r="G186" i="3"/>
  <c r="H186" i="3"/>
  <c r="F186" i="3"/>
  <c r="C188" i="3"/>
  <c r="D188" i="3" s="1"/>
  <c r="B189" i="3"/>
  <c r="E187" i="3"/>
  <c r="G187" i="3" l="1"/>
  <c r="I187" i="3"/>
  <c r="F187" i="3"/>
  <c r="H187" i="3"/>
  <c r="C189" i="3"/>
  <c r="D189" i="3" s="1"/>
  <c r="B190" i="3"/>
  <c r="E188" i="3"/>
  <c r="C190" i="3" l="1"/>
  <c r="D190" i="3" s="1"/>
  <c r="B191" i="3"/>
  <c r="I188" i="3"/>
  <c r="G188" i="3"/>
  <c r="H188" i="3"/>
  <c r="F188" i="3"/>
  <c r="E189" i="3"/>
  <c r="E190" i="3" l="1"/>
  <c r="G189" i="3"/>
  <c r="I189" i="3"/>
  <c r="F189" i="3"/>
  <c r="H189" i="3"/>
  <c r="C191" i="3"/>
  <c r="B192" i="3"/>
  <c r="C192" i="3" l="1"/>
  <c r="D192" i="3" s="1"/>
  <c r="B193" i="3"/>
  <c r="D191" i="3"/>
  <c r="E191" i="3" s="1"/>
  <c r="I190" i="3"/>
  <c r="G190" i="3"/>
  <c r="H190" i="3"/>
  <c r="F190" i="3"/>
  <c r="G191" i="3" l="1"/>
  <c r="I191" i="3"/>
  <c r="F191" i="3"/>
  <c r="H191" i="3"/>
  <c r="C193" i="3"/>
  <c r="D193" i="3" s="1"/>
  <c r="B194" i="3"/>
  <c r="E192" i="3"/>
  <c r="E193" i="3" l="1"/>
  <c r="C194" i="3"/>
  <c r="D194" i="3" s="1"/>
  <c r="B195" i="3"/>
  <c r="I192" i="3"/>
  <c r="G192" i="3"/>
  <c r="H192" i="3"/>
  <c r="F192" i="3"/>
  <c r="C195" i="3" l="1"/>
  <c r="D195" i="3" s="1"/>
  <c r="B196" i="3"/>
  <c r="E194" i="3"/>
  <c r="G193" i="3"/>
  <c r="I193" i="3"/>
  <c r="F193" i="3"/>
  <c r="H193" i="3"/>
  <c r="C196" i="3" l="1"/>
  <c r="D196" i="3" s="1"/>
  <c r="B197" i="3"/>
  <c r="I194" i="3"/>
  <c r="G194" i="3"/>
  <c r="H194" i="3"/>
  <c r="F194" i="3"/>
  <c r="E195" i="3"/>
  <c r="G195" i="3" l="1"/>
  <c r="I195" i="3"/>
  <c r="F195" i="3"/>
  <c r="H195" i="3"/>
  <c r="C197" i="3"/>
  <c r="D197" i="3" s="1"/>
  <c r="B198" i="3"/>
  <c r="E196" i="3"/>
  <c r="E197" i="3" l="1"/>
  <c r="I196" i="3"/>
  <c r="G196" i="3"/>
  <c r="H196" i="3"/>
  <c r="F196" i="3"/>
  <c r="C198" i="3"/>
  <c r="B199" i="3"/>
  <c r="C199" i="3" l="1"/>
  <c r="B200" i="3"/>
  <c r="D198" i="3"/>
  <c r="E198" i="3" s="1"/>
  <c r="G197" i="3"/>
  <c r="I197" i="3"/>
  <c r="F197" i="3"/>
  <c r="H197" i="3"/>
  <c r="I198" i="3" l="1"/>
  <c r="G198" i="3"/>
  <c r="H198" i="3"/>
  <c r="F198" i="3"/>
  <c r="D199" i="3"/>
  <c r="E199" i="3" s="1"/>
  <c r="C200" i="3"/>
  <c r="D200" i="3" s="1"/>
  <c r="B201" i="3"/>
  <c r="G199" i="3" l="1"/>
  <c r="I199" i="3"/>
  <c r="F199" i="3"/>
  <c r="H199" i="3"/>
  <c r="C201" i="3"/>
  <c r="D201" i="3" s="1"/>
  <c r="B202" i="3"/>
  <c r="E200" i="3"/>
  <c r="I200" i="3" l="1"/>
  <c r="G200" i="3"/>
  <c r="H200" i="3"/>
  <c r="F200" i="3"/>
  <c r="C202" i="3"/>
  <c r="D202" i="3" s="1"/>
  <c r="B203" i="3"/>
  <c r="E201" i="3"/>
  <c r="G201" i="3" l="1"/>
  <c r="I201" i="3"/>
  <c r="F201" i="3"/>
  <c r="H201" i="3"/>
  <c r="E202" i="3"/>
  <c r="C203" i="3"/>
  <c r="B204" i="3"/>
  <c r="C204" i="3" l="1"/>
  <c r="D204" i="3" s="1"/>
  <c r="B205" i="3"/>
  <c r="I202" i="3"/>
  <c r="G202" i="3"/>
  <c r="H202" i="3"/>
  <c r="F202" i="3"/>
  <c r="D203" i="3"/>
  <c r="E203" i="3" s="1"/>
  <c r="G203" i="3" l="1"/>
  <c r="I203" i="3"/>
  <c r="F203" i="3"/>
  <c r="H203" i="3"/>
  <c r="C205" i="3"/>
  <c r="D205" i="3" s="1"/>
  <c r="B206" i="3"/>
  <c r="E204" i="3"/>
  <c r="I204" i="3" l="1"/>
  <c r="G204" i="3"/>
  <c r="H204" i="3"/>
  <c r="F204" i="3"/>
  <c r="B207" i="3"/>
  <c r="C206" i="3"/>
  <c r="D206" i="3" s="1"/>
  <c r="E205" i="3"/>
  <c r="B208" i="3" l="1"/>
  <c r="C207" i="3"/>
  <c r="D207" i="3" s="1"/>
  <c r="G205" i="3"/>
  <c r="I205" i="3"/>
  <c r="F205" i="3"/>
  <c r="H205" i="3"/>
  <c r="E206" i="3"/>
  <c r="I206" i="3" l="1"/>
  <c r="G206" i="3"/>
  <c r="H206" i="3"/>
  <c r="F206" i="3"/>
  <c r="E207" i="3"/>
  <c r="B209" i="3"/>
  <c r="C208" i="3"/>
  <c r="B210" i="3" l="1"/>
  <c r="C209" i="3"/>
  <c r="H207" i="3"/>
  <c r="G207" i="3"/>
  <c r="I207" i="3"/>
  <c r="F207" i="3"/>
  <c r="D208" i="3"/>
  <c r="E208" i="3" s="1"/>
  <c r="F208" i="3" l="1"/>
  <c r="G208" i="3"/>
  <c r="I208" i="3"/>
  <c r="H208" i="3"/>
  <c r="D209" i="3"/>
  <c r="E209" i="3" s="1"/>
  <c r="B211" i="3"/>
  <c r="C210" i="3"/>
  <c r="H209" i="3" l="1"/>
  <c r="I209" i="3"/>
  <c r="F209" i="3"/>
  <c r="G209" i="3"/>
  <c r="B212" i="3"/>
  <c r="C211" i="3"/>
  <c r="D210" i="3"/>
  <c r="E210" i="3" s="1"/>
  <c r="F210" i="3" l="1"/>
  <c r="H210" i="3"/>
  <c r="I210" i="3"/>
  <c r="G210" i="3"/>
  <c r="D211" i="3"/>
  <c r="E211" i="3" s="1"/>
  <c r="C212" i="3"/>
  <c r="B213" i="3"/>
  <c r="H211" i="3" l="1"/>
  <c r="G211" i="3"/>
  <c r="F211" i="3"/>
  <c r="I211" i="3"/>
  <c r="D212" i="3"/>
  <c r="E212" i="3" s="1"/>
  <c r="B214" i="3"/>
  <c r="C213" i="3"/>
  <c r="F212" i="3" l="1"/>
  <c r="I212" i="3"/>
  <c r="G212" i="3"/>
  <c r="H212" i="3"/>
  <c r="D213" i="3"/>
  <c r="E213" i="3" s="1"/>
  <c r="C214" i="3"/>
  <c r="D214" i="3" s="1"/>
  <c r="B215" i="3"/>
  <c r="H213" i="3" l="1"/>
  <c r="F213" i="3"/>
  <c r="I213" i="3"/>
  <c r="G213" i="3"/>
  <c r="B216" i="3"/>
  <c r="C215" i="3"/>
  <c r="E214" i="3"/>
  <c r="B217" i="3" l="1"/>
  <c r="C216" i="3"/>
  <c r="F214" i="3"/>
  <c r="H214" i="3"/>
  <c r="G214" i="3"/>
  <c r="I214" i="3"/>
  <c r="D215" i="3"/>
  <c r="E215" i="3" s="1"/>
  <c r="H215" i="3" l="1"/>
  <c r="G215" i="3"/>
  <c r="I215" i="3"/>
  <c r="F215" i="3"/>
  <c r="B218" i="3"/>
  <c r="C217" i="3"/>
  <c r="D216" i="3"/>
  <c r="E216" i="3" s="1"/>
  <c r="F216" i="3" l="1"/>
  <c r="G216" i="3"/>
  <c r="I216" i="3"/>
  <c r="H216" i="3"/>
  <c r="D217" i="3"/>
  <c r="E217" i="3" s="1"/>
  <c r="B219" i="3"/>
  <c r="C218" i="3"/>
  <c r="D218" i="3" s="1"/>
  <c r="H217" i="3" l="1"/>
  <c r="I217" i="3"/>
  <c r="F217" i="3"/>
  <c r="G217" i="3"/>
  <c r="E218" i="3"/>
  <c r="B220" i="3"/>
  <c r="C219" i="3"/>
  <c r="D219" i="3" s="1"/>
  <c r="C220" i="3" l="1"/>
  <c r="D220" i="3" s="1"/>
  <c r="B221" i="3"/>
  <c r="F218" i="3"/>
  <c r="H218" i="3"/>
  <c r="I218" i="3"/>
  <c r="G218" i="3"/>
  <c r="E219" i="3"/>
  <c r="H219" i="3" l="1"/>
  <c r="G219" i="3"/>
  <c r="F219" i="3"/>
  <c r="I219" i="3"/>
  <c r="E220" i="3"/>
  <c r="B222" i="3"/>
  <c r="C221" i="3"/>
  <c r="F220" i="3" l="1"/>
  <c r="I220" i="3"/>
  <c r="G220" i="3"/>
  <c r="H220" i="3"/>
  <c r="D221" i="3"/>
  <c r="E221" i="3" s="1"/>
  <c r="C222" i="3"/>
  <c r="D222" i="3" s="1"/>
  <c r="B223" i="3"/>
  <c r="H221" i="3" l="1"/>
  <c r="F221" i="3"/>
  <c r="I221" i="3"/>
  <c r="G221" i="3"/>
  <c r="B224" i="3"/>
  <c r="C223" i="3"/>
  <c r="E222" i="3"/>
  <c r="D223" i="3" l="1"/>
  <c r="E223" i="3" s="1"/>
  <c r="F222" i="3"/>
  <c r="H222" i="3"/>
  <c r="G222" i="3"/>
  <c r="I222" i="3"/>
  <c r="B225" i="3"/>
  <c r="C224" i="3"/>
  <c r="H223" i="3" l="1"/>
  <c r="G223" i="3"/>
  <c r="I223" i="3"/>
  <c r="F223" i="3"/>
  <c r="B226" i="3"/>
  <c r="C225" i="3"/>
  <c r="D224" i="3"/>
  <c r="E224" i="3" s="1"/>
  <c r="F224" i="3" l="1"/>
  <c r="G224" i="3"/>
  <c r="I224" i="3"/>
  <c r="H224" i="3"/>
  <c r="D225" i="3"/>
  <c r="E225" i="3" s="1"/>
  <c r="B227" i="3"/>
  <c r="C226" i="3"/>
  <c r="H225" i="3" l="1"/>
  <c r="I225" i="3"/>
  <c r="F225" i="3"/>
  <c r="G225" i="3"/>
  <c r="B228" i="3"/>
  <c r="C227" i="3"/>
  <c r="D226" i="3"/>
  <c r="E226" i="3" s="1"/>
  <c r="F226" i="3" l="1"/>
  <c r="H226" i="3"/>
  <c r="I226" i="3"/>
  <c r="G226" i="3"/>
  <c r="D227" i="3"/>
  <c r="E227" i="3" s="1"/>
  <c r="C228" i="3"/>
  <c r="B229" i="3"/>
  <c r="H227" i="3" l="1"/>
  <c r="G227" i="3"/>
  <c r="F227" i="3"/>
  <c r="I227" i="3"/>
  <c r="D228" i="3"/>
  <c r="E228" i="3" s="1"/>
  <c r="B230" i="3"/>
  <c r="C229" i="3"/>
  <c r="F228" i="3" l="1"/>
  <c r="I228" i="3"/>
  <c r="G228" i="3"/>
  <c r="H228" i="3"/>
  <c r="D229" i="3"/>
  <c r="E229" i="3" s="1"/>
  <c r="C230" i="3"/>
  <c r="B231" i="3"/>
  <c r="H229" i="3" l="1"/>
  <c r="F229" i="3"/>
  <c r="I229" i="3"/>
  <c r="G229" i="3"/>
  <c r="B232" i="3"/>
  <c r="C231" i="3"/>
  <c r="D230" i="3"/>
  <c r="E230" i="3" s="1"/>
  <c r="F230" i="3" l="1"/>
  <c r="H230" i="3"/>
  <c r="G230" i="3"/>
  <c r="I230" i="3"/>
  <c r="D231" i="3"/>
  <c r="E231" i="3" s="1"/>
  <c r="B233" i="3"/>
  <c r="C232" i="3"/>
  <c r="H231" i="3" l="1"/>
  <c r="G231" i="3"/>
  <c r="I231" i="3"/>
  <c r="F231" i="3"/>
  <c r="B234" i="3"/>
  <c r="C233" i="3"/>
  <c r="D233" i="3" s="1"/>
  <c r="D232" i="3"/>
  <c r="E232" i="3" s="1"/>
  <c r="F232" i="3" l="1"/>
  <c r="G232" i="3"/>
  <c r="I232" i="3"/>
  <c r="H232" i="3"/>
  <c r="B235" i="3"/>
  <c r="C234" i="3"/>
  <c r="D234" i="3" s="1"/>
  <c r="E233" i="3"/>
  <c r="B236" i="3" l="1"/>
  <c r="C235" i="3"/>
  <c r="H233" i="3"/>
  <c r="I233" i="3"/>
  <c r="F233" i="3"/>
  <c r="G233" i="3"/>
  <c r="E234" i="3"/>
  <c r="H234" i="3" l="1"/>
  <c r="F234" i="3"/>
  <c r="G234" i="3"/>
  <c r="I234" i="3"/>
  <c r="D235" i="3"/>
  <c r="E235" i="3" s="1"/>
  <c r="B237" i="3"/>
  <c r="C236" i="3"/>
  <c r="F235" i="3" l="1"/>
  <c r="H235" i="3"/>
  <c r="I235" i="3"/>
  <c r="G235" i="3"/>
  <c r="D236" i="3"/>
  <c r="E236" i="3" s="1"/>
  <c r="B238" i="3"/>
  <c r="C237" i="3"/>
  <c r="D237" i="3" s="1"/>
  <c r="H236" i="3" l="1"/>
  <c r="F236" i="3"/>
  <c r="G236" i="3"/>
  <c r="I236" i="3"/>
  <c r="B239" i="3"/>
  <c r="C238" i="3"/>
  <c r="E237" i="3"/>
  <c r="B240" i="3" l="1"/>
  <c r="C239" i="3"/>
  <c r="D239" i="3" s="1"/>
  <c r="F237" i="3"/>
  <c r="H237" i="3"/>
  <c r="I237" i="3"/>
  <c r="G237" i="3"/>
  <c r="D238" i="3"/>
  <c r="E238" i="3" s="1"/>
  <c r="H238" i="3" l="1"/>
  <c r="F238" i="3"/>
  <c r="G238" i="3"/>
  <c r="I238" i="3"/>
  <c r="E239" i="3"/>
  <c r="B241" i="3"/>
  <c r="C240" i="3"/>
  <c r="D240" i="3" s="1"/>
  <c r="E240" i="3" l="1"/>
  <c r="B242" i="3"/>
  <c r="C241" i="3"/>
  <c r="F239" i="3"/>
  <c r="H239" i="3"/>
  <c r="I239" i="3"/>
  <c r="G239" i="3"/>
  <c r="B243" i="3" l="1"/>
  <c r="C242" i="3"/>
  <c r="D242" i="3" s="1"/>
  <c r="D241" i="3"/>
  <c r="E241" i="3" s="1"/>
  <c r="H240" i="3"/>
  <c r="F240" i="3"/>
  <c r="G240" i="3"/>
  <c r="I240" i="3"/>
  <c r="F241" i="3" l="1"/>
  <c r="H241" i="3"/>
  <c r="I241" i="3"/>
  <c r="G241" i="3"/>
  <c r="E242" i="3"/>
  <c r="B244" i="3"/>
  <c r="C243" i="3"/>
  <c r="B245" i="3" l="1"/>
  <c r="C244" i="3"/>
  <c r="D244" i="3" s="1"/>
  <c r="D243" i="3"/>
  <c r="E243" i="3" s="1"/>
  <c r="H242" i="3"/>
  <c r="F242" i="3"/>
  <c r="G242" i="3"/>
  <c r="I242" i="3"/>
  <c r="F243" i="3" l="1"/>
  <c r="H243" i="3"/>
  <c r="I243" i="3"/>
  <c r="G243" i="3"/>
  <c r="E244" i="3"/>
  <c r="B246" i="3"/>
  <c r="C245" i="3"/>
  <c r="D245" i="3" s="1"/>
  <c r="E245" i="3" l="1"/>
  <c r="B247" i="3"/>
  <c r="C246" i="3"/>
  <c r="D246" i="3" s="1"/>
  <c r="H244" i="3"/>
  <c r="F244" i="3"/>
  <c r="G244" i="3"/>
  <c r="I244" i="3"/>
  <c r="E246" i="3" l="1"/>
  <c r="B248" i="3"/>
  <c r="C247" i="3"/>
  <c r="F245" i="3"/>
  <c r="H245" i="3"/>
  <c r="I245" i="3"/>
  <c r="G245" i="3"/>
  <c r="D247" i="3" l="1"/>
  <c r="E247" i="3" s="1"/>
  <c r="H246" i="3"/>
  <c r="F246" i="3"/>
  <c r="G246" i="3"/>
  <c r="I246" i="3"/>
  <c r="B249" i="3"/>
  <c r="C248" i="3"/>
  <c r="D248" i="3" s="1"/>
  <c r="F247" i="3" l="1"/>
  <c r="H247" i="3"/>
  <c r="I247" i="3"/>
  <c r="G247" i="3"/>
  <c r="E248" i="3"/>
  <c r="B250" i="3"/>
  <c r="C249" i="3"/>
  <c r="H248" i="3" l="1"/>
  <c r="F248" i="3"/>
  <c r="G248" i="3"/>
  <c r="I248" i="3"/>
  <c r="D249" i="3"/>
  <c r="E249" i="3" s="1"/>
  <c r="B251" i="3"/>
  <c r="C250" i="3"/>
  <c r="D250" i="3" s="1"/>
  <c r="F249" i="3" l="1"/>
  <c r="H249" i="3"/>
  <c r="I249" i="3"/>
  <c r="G249" i="3"/>
  <c r="E250" i="3"/>
  <c r="B252" i="3"/>
  <c r="C251" i="3"/>
  <c r="D251" i="3" s="1"/>
  <c r="H250" i="3" l="1"/>
  <c r="F250" i="3"/>
  <c r="G250" i="3"/>
  <c r="I250" i="3"/>
  <c r="B253" i="3"/>
  <c r="C252" i="3"/>
  <c r="D252" i="3" s="1"/>
  <c r="E251" i="3"/>
  <c r="F251" i="3" l="1"/>
  <c r="H251" i="3"/>
  <c r="I251" i="3"/>
  <c r="G251" i="3"/>
  <c r="B254" i="3"/>
  <c r="C253" i="3"/>
  <c r="D253" i="3" s="1"/>
  <c r="E252" i="3"/>
  <c r="E253" i="3" l="1"/>
  <c r="H252" i="3"/>
  <c r="F252" i="3"/>
  <c r="G252" i="3"/>
  <c r="I252" i="3"/>
  <c r="B255" i="3"/>
  <c r="C254" i="3"/>
  <c r="D254" i="3" s="1"/>
  <c r="F253" i="3" l="1"/>
  <c r="H253" i="3"/>
  <c r="I253" i="3"/>
  <c r="G253" i="3"/>
  <c r="E254" i="3"/>
  <c r="B256" i="3"/>
  <c r="C255" i="3"/>
  <c r="H254" i="3" l="1"/>
  <c r="F254" i="3"/>
  <c r="G254" i="3"/>
  <c r="I254" i="3"/>
  <c r="D255" i="3"/>
  <c r="E255" i="3" s="1"/>
  <c r="B257" i="3"/>
  <c r="C256" i="3"/>
  <c r="H255" i="3" l="1"/>
  <c r="G255" i="3"/>
  <c r="I255" i="3"/>
  <c r="F255" i="3"/>
  <c r="B258" i="3"/>
  <c r="C257" i="3"/>
  <c r="D256" i="3"/>
  <c r="E256" i="3" s="1"/>
  <c r="F256" i="3" l="1"/>
  <c r="G256" i="3"/>
  <c r="I256" i="3"/>
  <c r="H256" i="3"/>
  <c r="D257" i="3"/>
  <c r="E257" i="3" s="1"/>
  <c r="B259" i="3"/>
  <c r="C258" i="3"/>
  <c r="H257" i="3" l="1"/>
  <c r="I257" i="3"/>
  <c r="F257" i="3"/>
  <c r="G257" i="3"/>
  <c r="B260" i="3"/>
  <c r="C259" i="3"/>
  <c r="D258" i="3"/>
  <c r="E258" i="3" s="1"/>
  <c r="F258" i="3" l="1"/>
  <c r="H258" i="3"/>
  <c r="I258" i="3"/>
  <c r="G258" i="3"/>
  <c r="D259" i="3"/>
  <c r="E259" i="3" s="1"/>
  <c r="C260" i="3"/>
  <c r="B261" i="3"/>
  <c r="H259" i="3" l="1"/>
  <c r="G259" i="3"/>
  <c r="F259" i="3"/>
  <c r="I259" i="3"/>
  <c r="B262" i="3"/>
  <c r="C261" i="3"/>
  <c r="D261" i="3" s="1"/>
  <c r="D260" i="3"/>
  <c r="E260" i="3" s="1"/>
  <c r="F260" i="3" l="1"/>
  <c r="I260" i="3"/>
  <c r="G260" i="3"/>
  <c r="H260" i="3"/>
  <c r="E261" i="3"/>
  <c r="C262" i="3"/>
  <c r="D262" i="3" s="1"/>
  <c r="B263" i="3"/>
  <c r="H261" i="3" l="1"/>
  <c r="F261" i="3"/>
  <c r="I261" i="3"/>
  <c r="G261" i="3"/>
  <c r="B264" i="3"/>
  <c r="C263" i="3"/>
  <c r="D263" i="3" s="1"/>
  <c r="E262" i="3"/>
  <c r="F262" i="3" l="1"/>
  <c r="H262" i="3"/>
  <c r="G262" i="3"/>
  <c r="I262" i="3"/>
  <c r="B265" i="3"/>
  <c r="C264" i="3"/>
  <c r="E263" i="3"/>
  <c r="H263" i="3" l="1"/>
  <c r="G263" i="3"/>
  <c r="I263" i="3"/>
  <c r="F263" i="3"/>
  <c r="B266" i="3"/>
  <c r="C265" i="3"/>
  <c r="D264" i="3"/>
  <c r="E264" i="3" s="1"/>
  <c r="F264" i="3" l="1"/>
  <c r="G264" i="3"/>
  <c r="I264" i="3"/>
  <c r="H264" i="3"/>
  <c r="B267" i="3"/>
  <c r="C266" i="3"/>
  <c r="D266" i="3" s="1"/>
  <c r="D265" i="3"/>
  <c r="E265" i="3" s="1"/>
  <c r="H265" i="3" l="1"/>
  <c r="I265" i="3"/>
  <c r="F265" i="3"/>
  <c r="G265" i="3"/>
  <c r="E266" i="3"/>
  <c r="C267" i="3"/>
  <c r="D267" i="3" s="1"/>
  <c r="B268" i="3"/>
  <c r="C268" i="3" l="1"/>
  <c r="D268" i="3" s="1"/>
  <c r="B269" i="3"/>
  <c r="F266" i="3"/>
  <c r="H266" i="3"/>
  <c r="I266" i="3"/>
  <c r="G266" i="3"/>
  <c r="E267" i="3"/>
  <c r="H267" i="3" l="1"/>
  <c r="G267" i="3"/>
  <c r="F267" i="3"/>
  <c r="I267" i="3"/>
  <c r="C269" i="3"/>
  <c r="D269" i="3" s="1"/>
  <c r="B270" i="3"/>
  <c r="E268" i="3"/>
  <c r="C270" i="3" l="1"/>
  <c r="D270" i="3" s="1"/>
  <c r="B271" i="3"/>
  <c r="I268" i="3"/>
  <c r="G268" i="3"/>
  <c r="F268" i="3"/>
  <c r="H268" i="3"/>
  <c r="E269" i="3"/>
  <c r="C271" i="3" l="1"/>
  <c r="B272" i="3"/>
  <c r="G269" i="3"/>
  <c r="F269" i="3"/>
  <c r="H269" i="3"/>
  <c r="I269" i="3"/>
  <c r="E270" i="3"/>
  <c r="I270" i="3" l="1"/>
  <c r="H270" i="3"/>
  <c r="G270" i="3"/>
  <c r="F270" i="3"/>
  <c r="D271" i="3"/>
  <c r="E271" i="3" s="1"/>
  <c r="B273" i="3"/>
  <c r="C272" i="3"/>
  <c r="G271" i="3" l="1"/>
  <c r="H271" i="3"/>
  <c r="F271" i="3"/>
  <c r="I271" i="3"/>
  <c r="C273" i="3"/>
  <c r="D273" i="3" s="1"/>
  <c r="B274" i="3"/>
  <c r="D272" i="3"/>
  <c r="E272" i="3" s="1"/>
  <c r="I272" i="3" l="1"/>
  <c r="G272" i="3"/>
  <c r="H272" i="3"/>
  <c r="F272" i="3"/>
  <c r="B275" i="3"/>
  <c r="C274" i="3"/>
  <c r="D274" i="3" s="1"/>
  <c r="E273" i="3"/>
  <c r="E274" i="3" l="1"/>
  <c r="G273" i="3"/>
  <c r="I273" i="3"/>
  <c r="H273" i="3"/>
  <c r="F273" i="3"/>
  <c r="C275" i="3"/>
  <c r="D275" i="3" s="1"/>
  <c r="B276" i="3"/>
  <c r="I274" i="3" l="1"/>
  <c r="F274" i="3"/>
  <c r="H274" i="3"/>
  <c r="G274" i="3"/>
  <c r="B277" i="3"/>
  <c r="C276" i="3"/>
  <c r="E275" i="3"/>
  <c r="C277" i="3" l="1"/>
  <c r="D277" i="3" s="1"/>
  <c r="B278" i="3"/>
  <c r="D276" i="3"/>
  <c r="E276" i="3" s="1"/>
  <c r="G275" i="3"/>
  <c r="H275" i="3"/>
  <c r="I275" i="3"/>
  <c r="F275" i="3"/>
  <c r="I276" i="3" l="1"/>
  <c r="H276" i="3"/>
  <c r="F276" i="3"/>
  <c r="G276" i="3"/>
  <c r="C278" i="3"/>
  <c r="D278" i="3" s="1"/>
  <c r="B279" i="3"/>
  <c r="E277" i="3"/>
  <c r="G277" i="3" l="1"/>
  <c r="F277" i="3"/>
  <c r="I277" i="3"/>
  <c r="H277" i="3"/>
  <c r="C279" i="3"/>
  <c r="B280" i="3"/>
  <c r="E278" i="3"/>
  <c r="C280" i="3" l="1"/>
  <c r="D280" i="3" s="1"/>
  <c r="B281" i="3"/>
  <c r="I278" i="3"/>
  <c r="H278" i="3"/>
  <c r="F278" i="3"/>
  <c r="G278" i="3"/>
  <c r="D279" i="3"/>
  <c r="E279" i="3" s="1"/>
  <c r="C281" i="3" l="1"/>
  <c r="B282" i="3"/>
  <c r="G279" i="3"/>
  <c r="I279" i="3"/>
  <c r="F279" i="3"/>
  <c r="H279" i="3"/>
  <c r="E280" i="3"/>
  <c r="I280" i="3" l="1"/>
  <c r="H280" i="3"/>
  <c r="G280" i="3"/>
  <c r="F280" i="3"/>
  <c r="B283" i="3"/>
  <c r="C282" i="3"/>
  <c r="D281" i="3"/>
  <c r="E281" i="3" s="1"/>
  <c r="C283" i="3" l="1"/>
  <c r="B284" i="3"/>
  <c r="G281" i="3"/>
  <c r="I281" i="3"/>
  <c r="F281" i="3"/>
  <c r="H281" i="3"/>
  <c r="D282" i="3"/>
  <c r="E282" i="3" s="1"/>
  <c r="I282" i="3" l="1"/>
  <c r="G282" i="3"/>
  <c r="F282" i="3"/>
  <c r="H282" i="3"/>
  <c r="B285" i="3"/>
  <c r="C284" i="3"/>
  <c r="D283" i="3"/>
  <c r="E283" i="3" s="1"/>
  <c r="G283" i="3" l="1"/>
  <c r="I283" i="3"/>
  <c r="H283" i="3"/>
  <c r="F283" i="3"/>
  <c r="C285" i="3"/>
  <c r="D285" i="3" s="1"/>
  <c r="B286" i="3"/>
  <c r="D284" i="3"/>
  <c r="E284" i="3" s="1"/>
  <c r="I284" i="3" l="1"/>
  <c r="F284" i="3"/>
  <c r="G284" i="3"/>
  <c r="H284" i="3"/>
  <c r="E285" i="3"/>
  <c r="C286" i="3"/>
  <c r="B287" i="3"/>
  <c r="C287" i="3" l="1"/>
  <c r="D287" i="3" s="1"/>
  <c r="B288" i="3"/>
  <c r="G285" i="3"/>
  <c r="H285" i="3"/>
  <c r="F285" i="3"/>
  <c r="I285" i="3"/>
  <c r="D286" i="3"/>
  <c r="E286" i="3" s="1"/>
  <c r="I286" i="3" l="1"/>
  <c r="H286" i="3"/>
  <c r="F286" i="3"/>
  <c r="G286" i="3"/>
  <c r="C288" i="3"/>
  <c r="D288" i="3" s="1"/>
  <c r="B289" i="3"/>
  <c r="E287" i="3"/>
  <c r="G287" i="3" l="1"/>
  <c r="F287" i="3"/>
  <c r="H287" i="3"/>
  <c r="I287" i="3"/>
  <c r="C289" i="3"/>
  <c r="D289" i="3" s="1"/>
  <c r="B290" i="3"/>
  <c r="E288" i="3"/>
  <c r="I288" i="3" l="1"/>
  <c r="H288" i="3"/>
  <c r="G288" i="3"/>
  <c r="F288" i="3"/>
  <c r="B291" i="3"/>
  <c r="C290" i="3"/>
  <c r="E289" i="3"/>
  <c r="G289" i="3" l="1"/>
  <c r="I289" i="3"/>
  <c r="F289" i="3"/>
  <c r="H289" i="3"/>
  <c r="C291" i="3"/>
  <c r="D291" i="3" s="1"/>
  <c r="B292" i="3"/>
  <c r="D290" i="3"/>
  <c r="E290" i="3" s="1"/>
  <c r="I290" i="3" l="1"/>
  <c r="G290" i="3"/>
  <c r="F290" i="3"/>
  <c r="H290" i="3"/>
  <c r="B293" i="3"/>
  <c r="C292" i="3"/>
  <c r="E291" i="3"/>
  <c r="G291" i="3" l="1"/>
  <c r="I291" i="3"/>
  <c r="H291" i="3"/>
  <c r="F291" i="3"/>
  <c r="D292" i="3"/>
  <c r="E292" i="3" s="1"/>
  <c r="C293" i="3"/>
  <c r="D293" i="3" s="1"/>
  <c r="B294" i="3"/>
  <c r="E293" i="3" l="1"/>
  <c r="I292" i="3"/>
  <c r="F292" i="3"/>
  <c r="G292" i="3"/>
  <c r="H292" i="3"/>
  <c r="C294" i="3"/>
  <c r="D294" i="3" s="1"/>
  <c r="B295" i="3"/>
  <c r="G293" i="3" l="1"/>
  <c r="H293" i="3"/>
  <c r="F293" i="3"/>
  <c r="I293" i="3"/>
  <c r="C295" i="3"/>
  <c r="D295" i="3" s="1"/>
  <c r="B296" i="3"/>
  <c r="E294" i="3"/>
  <c r="I294" i="3" l="1"/>
  <c r="H294" i="3"/>
  <c r="F294" i="3"/>
  <c r="G294" i="3"/>
  <c r="C296" i="3"/>
  <c r="D296" i="3" s="1"/>
  <c r="B297" i="3"/>
  <c r="E295" i="3"/>
  <c r="G295" i="3" l="1"/>
  <c r="F295" i="3"/>
  <c r="H295" i="3"/>
  <c r="I295" i="3"/>
  <c r="C297" i="3"/>
  <c r="B298" i="3"/>
  <c r="E296" i="3"/>
  <c r="I296" i="3" l="1"/>
  <c r="H296" i="3"/>
  <c r="G296" i="3"/>
  <c r="F296" i="3"/>
  <c r="B299" i="3"/>
  <c r="C298" i="3"/>
  <c r="D298" i="3" s="1"/>
  <c r="D297" i="3"/>
  <c r="E297" i="3" s="1"/>
  <c r="G297" i="3" l="1"/>
  <c r="I297" i="3"/>
  <c r="F297" i="3"/>
  <c r="H297" i="3"/>
  <c r="E298" i="3"/>
  <c r="C299" i="3"/>
  <c r="D299" i="3" s="1"/>
  <c r="B300" i="3"/>
  <c r="C300" i="3" l="1"/>
  <c r="B301" i="3"/>
  <c r="E299" i="3"/>
  <c r="I298" i="3"/>
  <c r="G298" i="3"/>
  <c r="F298" i="3"/>
  <c r="H298" i="3"/>
  <c r="I299" i="3" l="1"/>
  <c r="G299" i="3"/>
  <c r="H299" i="3"/>
  <c r="F299" i="3"/>
  <c r="C301" i="3"/>
  <c r="D301" i="3" s="1"/>
  <c r="B302" i="3"/>
  <c r="D300" i="3"/>
  <c r="E300" i="3" s="1"/>
  <c r="I300" i="3" l="1"/>
  <c r="G300" i="3"/>
  <c r="F300" i="3"/>
  <c r="H300" i="3"/>
  <c r="B303" i="3"/>
  <c r="C302" i="3"/>
  <c r="D302" i="3" s="1"/>
  <c r="E301" i="3"/>
  <c r="G301" i="3" l="1"/>
  <c r="I301" i="3"/>
  <c r="F301" i="3"/>
  <c r="H301" i="3"/>
  <c r="E302" i="3"/>
  <c r="C303" i="3"/>
  <c r="B304" i="3"/>
  <c r="C304" i="3" l="1"/>
  <c r="D304" i="3" s="1"/>
  <c r="B305" i="3"/>
  <c r="I302" i="3"/>
  <c r="F302" i="3"/>
  <c r="H302" i="3"/>
  <c r="G302" i="3"/>
  <c r="D303" i="3"/>
  <c r="E303" i="3" s="1"/>
  <c r="G303" i="3" l="1"/>
  <c r="H303" i="3"/>
  <c r="F303" i="3"/>
  <c r="I303" i="3"/>
  <c r="C305" i="3"/>
  <c r="D305" i="3" s="1"/>
  <c r="B306" i="3"/>
  <c r="E304" i="3"/>
  <c r="C306" i="3" l="1"/>
  <c r="B307" i="3"/>
  <c r="I304" i="3"/>
  <c r="G304" i="3"/>
  <c r="H304" i="3"/>
  <c r="F304" i="3"/>
  <c r="E305" i="3"/>
  <c r="D306" i="3" l="1"/>
  <c r="E306" i="3" s="1"/>
  <c r="G305" i="3"/>
  <c r="F305" i="3"/>
  <c r="I305" i="3"/>
  <c r="H305" i="3"/>
  <c r="C307" i="3"/>
  <c r="D307" i="3" s="1"/>
  <c r="B308" i="3"/>
  <c r="I306" i="3" l="1"/>
  <c r="H306" i="3"/>
  <c r="F306" i="3"/>
  <c r="G306" i="3"/>
  <c r="B309" i="3"/>
  <c r="C308" i="3"/>
  <c r="D308" i="3" s="1"/>
  <c r="E307" i="3"/>
  <c r="G307" i="3" l="1"/>
  <c r="H307" i="3"/>
  <c r="I307" i="3"/>
  <c r="F307" i="3"/>
  <c r="E308" i="3"/>
  <c r="C309" i="3"/>
  <c r="D309" i="3" s="1"/>
  <c r="B310" i="3"/>
  <c r="B311" i="3" l="1"/>
  <c r="C310" i="3"/>
  <c r="I308" i="3"/>
  <c r="G308" i="3"/>
  <c r="H308" i="3"/>
  <c r="F308" i="3"/>
  <c r="E309" i="3"/>
  <c r="G309" i="3" l="1"/>
  <c r="I309" i="3"/>
  <c r="F309" i="3"/>
  <c r="H309" i="3"/>
  <c r="C311" i="3"/>
  <c r="D311" i="3" s="1"/>
  <c r="B312" i="3"/>
  <c r="D310" i="3"/>
  <c r="E310" i="3" s="1"/>
  <c r="I310" i="3" l="1"/>
  <c r="F310" i="3"/>
  <c r="H310" i="3"/>
  <c r="G310" i="3"/>
  <c r="B313" i="3"/>
  <c r="C312" i="3"/>
  <c r="E311" i="3"/>
  <c r="G311" i="3" l="1"/>
  <c r="H311" i="3"/>
  <c r="I311" i="3"/>
  <c r="F311" i="3"/>
  <c r="B314" i="3"/>
  <c r="C313" i="3"/>
  <c r="D313" i="3" s="1"/>
  <c r="D312" i="3"/>
  <c r="E312" i="3" s="1"/>
  <c r="I312" i="3" l="1"/>
  <c r="G312" i="3"/>
  <c r="F312" i="3"/>
  <c r="H312" i="3"/>
  <c r="B315" i="3"/>
  <c r="C314" i="3"/>
  <c r="E313" i="3"/>
  <c r="H313" i="3" l="1"/>
  <c r="G313" i="3"/>
  <c r="I313" i="3"/>
  <c r="F313" i="3"/>
  <c r="B316" i="3"/>
  <c r="C315" i="3"/>
  <c r="D315" i="3" s="1"/>
  <c r="D314" i="3"/>
  <c r="E314" i="3" s="1"/>
  <c r="F314" i="3" l="1"/>
  <c r="I314" i="3"/>
  <c r="G314" i="3"/>
  <c r="H314" i="3"/>
  <c r="B317" i="3"/>
  <c r="C316" i="3"/>
  <c r="E315" i="3"/>
  <c r="D316" i="3" l="1"/>
  <c r="E316" i="3" s="1"/>
  <c r="B318" i="3"/>
  <c r="C317" i="3"/>
  <c r="D317" i="3" s="1"/>
  <c r="H315" i="3"/>
  <c r="G315" i="3"/>
  <c r="F315" i="3"/>
  <c r="I315" i="3"/>
  <c r="F316" i="3" l="1"/>
  <c r="I316" i="3"/>
  <c r="H316" i="3"/>
  <c r="G316" i="3"/>
  <c r="C318" i="3"/>
  <c r="D318" i="3" s="1"/>
  <c r="B319" i="3"/>
  <c r="E317" i="3"/>
  <c r="B320" i="3" l="1"/>
  <c r="C319" i="3"/>
  <c r="D319" i="3" s="1"/>
  <c r="E318" i="3"/>
  <c r="H317" i="3"/>
  <c r="G317" i="3"/>
  <c r="I317" i="3"/>
  <c r="F317" i="3"/>
  <c r="C320" i="3" l="1"/>
  <c r="D320" i="3" s="1"/>
  <c r="B321" i="3"/>
  <c r="F318" i="3"/>
  <c r="I318" i="3"/>
  <c r="G318" i="3"/>
  <c r="H318" i="3"/>
  <c r="E319" i="3"/>
  <c r="H319" i="3" l="1"/>
  <c r="G319" i="3"/>
  <c r="I319" i="3"/>
  <c r="F319" i="3"/>
  <c r="B322" i="3"/>
  <c r="C321" i="3"/>
  <c r="D321" i="3" s="1"/>
  <c r="E320" i="3"/>
  <c r="F320" i="3" l="1"/>
  <c r="I320" i="3"/>
  <c r="H320" i="3"/>
  <c r="G320" i="3"/>
  <c r="C322" i="3"/>
  <c r="B323" i="3"/>
  <c r="E321" i="3"/>
  <c r="H321" i="3" l="1"/>
  <c r="G321" i="3"/>
  <c r="I321" i="3"/>
  <c r="F321" i="3"/>
  <c r="D322" i="3"/>
  <c r="E322" i="3" s="1"/>
  <c r="B324" i="3"/>
  <c r="C323" i="3"/>
  <c r="C324" i="3" l="1"/>
  <c r="D324" i="3" s="1"/>
  <c r="B325" i="3"/>
  <c r="F322" i="3"/>
  <c r="I322" i="3"/>
  <c r="G322" i="3"/>
  <c r="H322" i="3"/>
  <c r="D323" i="3"/>
  <c r="E323" i="3" s="1"/>
  <c r="E324" i="3" l="1"/>
  <c r="H323" i="3"/>
  <c r="G323" i="3"/>
  <c r="I323" i="3"/>
  <c r="F323" i="3"/>
  <c r="B326" i="3"/>
  <c r="C325" i="3"/>
  <c r="D325" i="3" l="1"/>
  <c r="E325" i="3" s="1"/>
  <c r="C326" i="3"/>
  <c r="B327" i="3"/>
  <c r="F324" i="3"/>
  <c r="I324" i="3"/>
  <c r="H324" i="3"/>
  <c r="G324" i="3"/>
  <c r="H325" i="3" l="1"/>
  <c r="G325" i="3"/>
  <c r="I325" i="3"/>
  <c r="F325" i="3"/>
  <c r="D326" i="3"/>
  <c r="E326" i="3" s="1"/>
  <c r="B328" i="3"/>
  <c r="C327" i="3"/>
  <c r="F326" i="3" l="1"/>
  <c r="I326" i="3"/>
  <c r="G326" i="3"/>
  <c r="H326" i="3"/>
  <c r="D327" i="3"/>
  <c r="E327" i="3" s="1"/>
  <c r="C328" i="3"/>
  <c r="D328" i="3" s="1"/>
  <c r="B329" i="3"/>
  <c r="H327" i="3" l="1"/>
  <c r="G327" i="3"/>
  <c r="I327" i="3"/>
  <c r="F327" i="3"/>
  <c r="B330" i="3"/>
  <c r="C329" i="3"/>
  <c r="E328" i="3"/>
  <c r="F328" i="3" l="1"/>
  <c r="I328" i="3"/>
  <c r="H328" i="3"/>
  <c r="G328" i="3"/>
  <c r="D329" i="3"/>
  <c r="E329" i="3" s="1"/>
  <c r="C330" i="3"/>
  <c r="D330" i="3" s="1"/>
  <c r="B331" i="3"/>
  <c r="B332" i="3" l="1"/>
  <c r="C331" i="3"/>
  <c r="E330" i="3"/>
  <c r="H329" i="3"/>
  <c r="G329" i="3"/>
  <c r="I329" i="3"/>
  <c r="F329" i="3"/>
  <c r="C332" i="3" l="1"/>
  <c r="B333" i="3"/>
  <c r="F330" i="3"/>
  <c r="I330" i="3"/>
  <c r="G330" i="3"/>
  <c r="H330" i="3"/>
  <c r="D331" i="3"/>
  <c r="E331" i="3" s="1"/>
  <c r="H331" i="3" l="1"/>
  <c r="G331" i="3"/>
  <c r="I331" i="3"/>
  <c r="F331" i="3"/>
  <c r="D332" i="3"/>
  <c r="E332" i="3" s="1"/>
  <c r="C333" i="3"/>
  <c r="F332" i="3" l="1"/>
  <c r="I332" i="3"/>
  <c r="H332" i="3"/>
  <c r="G332" i="3"/>
  <c r="D333" i="3"/>
  <c r="E333" i="3" s="1"/>
  <c r="H333" i="3" l="1"/>
  <c r="G333" i="3"/>
  <c r="I333" i="3"/>
  <c r="F333" i="3"/>
  <c r="C25" i="1" l="1"/>
  <c r="K18" i="1"/>
  <c r="K17" i="1"/>
  <c r="K16" i="1"/>
  <c r="K15" i="1"/>
  <c r="K14" i="1"/>
  <c r="K13" i="1"/>
  <c r="K12" i="1"/>
  <c r="K11" i="1"/>
  <c r="K10" i="1"/>
  <c r="K9" i="1"/>
  <c r="K8" i="1"/>
  <c r="K7" i="1"/>
  <c r="C12" i="1" l="1"/>
  <c r="C17" i="1"/>
  <c r="C8" i="1"/>
  <c r="C11" i="1"/>
  <c r="C16" i="1"/>
  <c r="C9" i="1"/>
  <c r="C14" i="1"/>
  <c r="C7" i="1"/>
  <c r="C13" i="1"/>
  <c r="C18" i="1"/>
  <c r="C10" i="1"/>
  <c r="C15" i="1"/>
  <c r="BW333" i="3" l="1"/>
  <c r="BV333" i="3"/>
  <c r="BV33" i="3"/>
  <c r="BW34" i="3"/>
  <c r="BW33" i="3"/>
  <c r="BV34" i="3"/>
  <c r="BV35" i="3"/>
  <c r="BW35" i="3"/>
  <c r="BV36" i="3"/>
  <c r="BW36" i="3"/>
  <c r="BW37" i="3"/>
  <c r="BV37" i="3"/>
  <c r="BV38" i="3"/>
  <c r="BW38" i="3"/>
  <c r="BV39" i="3"/>
  <c r="BW39" i="3"/>
  <c r="BW40" i="3"/>
  <c r="BV40" i="3"/>
  <c r="BW41" i="3"/>
  <c r="BV41" i="3"/>
  <c r="BV42" i="3"/>
  <c r="BW42" i="3"/>
  <c r="BV43" i="3"/>
  <c r="BW43" i="3"/>
  <c r="BV44" i="3"/>
  <c r="BW44" i="3"/>
  <c r="BW45" i="3"/>
  <c r="BV45" i="3"/>
  <c r="BV46" i="3"/>
  <c r="BW46" i="3"/>
  <c r="BV47" i="3"/>
  <c r="BW47" i="3"/>
  <c r="BV48" i="3"/>
  <c r="BW48" i="3"/>
  <c r="BW49" i="3"/>
  <c r="BV49" i="3"/>
  <c r="BW50" i="3"/>
  <c r="BV50" i="3"/>
  <c r="BW51" i="3"/>
  <c r="BV51" i="3"/>
  <c r="BW52" i="3"/>
  <c r="BV52" i="3"/>
  <c r="BW53" i="3"/>
  <c r="BV53" i="3"/>
  <c r="BW54" i="3"/>
  <c r="BV54" i="3"/>
  <c r="BV55" i="3"/>
  <c r="BW55" i="3"/>
  <c r="BV56" i="3"/>
  <c r="BW56" i="3"/>
  <c r="BW57" i="3"/>
  <c r="BV57" i="3"/>
  <c r="BV58" i="3"/>
  <c r="BW58" i="3"/>
  <c r="BW59" i="3"/>
  <c r="BV59" i="3"/>
  <c r="BV60" i="3"/>
  <c r="BW60" i="3"/>
  <c r="BV61" i="3"/>
  <c r="BW61" i="3"/>
  <c r="BV62" i="3"/>
  <c r="BW62" i="3"/>
  <c r="BV63" i="3"/>
  <c r="BW63" i="3"/>
  <c r="BV64" i="3"/>
  <c r="BW64" i="3"/>
  <c r="BW65" i="3"/>
  <c r="BV65" i="3"/>
  <c r="BV66" i="3"/>
  <c r="BW66" i="3"/>
  <c r="BW67" i="3"/>
  <c r="BV67" i="3"/>
  <c r="BW68" i="3"/>
  <c r="BV68" i="3"/>
  <c r="BW69" i="3"/>
  <c r="BV69" i="3"/>
  <c r="BV70" i="3"/>
  <c r="BW70" i="3"/>
  <c r="BW71" i="3"/>
  <c r="BV71" i="3"/>
  <c r="BV72" i="3"/>
  <c r="BW72" i="3"/>
  <c r="BW73" i="3"/>
  <c r="BV73" i="3"/>
  <c r="BV74" i="3"/>
  <c r="BW74" i="3"/>
  <c r="BW75" i="3"/>
  <c r="BV75" i="3"/>
  <c r="BV76" i="3"/>
  <c r="BW76" i="3"/>
  <c r="BW77" i="3"/>
  <c r="BV77" i="3"/>
  <c r="BV78" i="3"/>
  <c r="BW78" i="3"/>
  <c r="BV79" i="3"/>
  <c r="BW79" i="3"/>
  <c r="BV80" i="3"/>
  <c r="BW80" i="3"/>
  <c r="BV81" i="3"/>
  <c r="BW81" i="3"/>
  <c r="BW82" i="3"/>
  <c r="BV82" i="3"/>
  <c r="BV83" i="3"/>
  <c r="BW83" i="3"/>
  <c r="BV84" i="3"/>
  <c r="BW84" i="3"/>
  <c r="BW85" i="3"/>
  <c r="BV85" i="3"/>
  <c r="BV86" i="3"/>
  <c r="BW86" i="3"/>
  <c r="BW87" i="3"/>
  <c r="BV87" i="3"/>
  <c r="BV88" i="3"/>
  <c r="BW88" i="3"/>
  <c r="BW89" i="3"/>
  <c r="BV89" i="3"/>
  <c r="BV90" i="3"/>
  <c r="BW90" i="3"/>
  <c r="BW91" i="3"/>
  <c r="BV91" i="3"/>
  <c r="BV92" i="3"/>
  <c r="BW92" i="3"/>
  <c r="BW93" i="3"/>
  <c r="BV93" i="3"/>
  <c r="BV94" i="3"/>
  <c r="BW94" i="3"/>
  <c r="BV95" i="3"/>
  <c r="BW95" i="3"/>
  <c r="BV96" i="3"/>
  <c r="BW96" i="3"/>
  <c r="BV97" i="3"/>
  <c r="BW97" i="3"/>
  <c r="BW98" i="3"/>
  <c r="BV98" i="3"/>
  <c r="BW99" i="3"/>
  <c r="BV99" i="3"/>
  <c r="BV100" i="3"/>
  <c r="BW100" i="3"/>
  <c r="BV101" i="3"/>
  <c r="BW101" i="3"/>
  <c r="BV102" i="3"/>
  <c r="BW102" i="3"/>
  <c r="BV103" i="3"/>
  <c r="BW103" i="3"/>
  <c r="BV104" i="3"/>
  <c r="BW104" i="3"/>
  <c r="BW105" i="3"/>
  <c r="BV105" i="3"/>
  <c r="BV106" i="3"/>
  <c r="BW106" i="3"/>
  <c r="BV107" i="3"/>
  <c r="BW107" i="3"/>
  <c r="BV108" i="3"/>
  <c r="BW108" i="3"/>
  <c r="BW109" i="3"/>
  <c r="BV109" i="3"/>
  <c r="BW110" i="3"/>
  <c r="BV110" i="3"/>
  <c r="BV111" i="3"/>
  <c r="BW111" i="3"/>
  <c r="BV112" i="3"/>
  <c r="BW112" i="3"/>
  <c r="BV113" i="3"/>
  <c r="BW113" i="3"/>
  <c r="BW114" i="3"/>
  <c r="BV114" i="3"/>
  <c r="BV115" i="3"/>
  <c r="BW115" i="3"/>
  <c r="BW116" i="3"/>
  <c r="BV116" i="3"/>
  <c r="BW117" i="3"/>
  <c r="BV117" i="3"/>
  <c r="BW118" i="3"/>
  <c r="BV118" i="3"/>
  <c r="BW119" i="3"/>
  <c r="BV119" i="3"/>
  <c r="BW120" i="3"/>
  <c r="BV120" i="3"/>
  <c r="BV121" i="3"/>
  <c r="BW121" i="3"/>
  <c r="BW122" i="3"/>
  <c r="BV122" i="3"/>
  <c r="BW123" i="3"/>
  <c r="BV123" i="3"/>
  <c r="BV124" i="3"/>
  <c r="BW124" i="3"/>
  <c r="BV125" i="3"/>
  <c r="BW125" i="3"/>
  <c r="BV126" i="3"/>
  <c r="BW126" i="3"/>
  <c r="BV127" i="3"/>
  <c r="BW127" i="3"/>
  <c r="BW128" i="3"/>
  <c r="BV128" i="3"/>
  <c r="BW129" i="3"/>
  <c r="BV129" i="3"/>
  <c r="BV130" i="3"/>
  <c r="BW130" i="3"/>
  <c r="BV131" i="3"/>
  <c r="BW131" i="3"/>
  <c r="BV132" i="3"/>
  <c r="BW132" i="3"/>
  <c r="BW133" i="3"/>
  <c r="BV133" i="3"/>
  <c r="BV134" i="3"/>
  <c r="BW134" i="3"/>
  <c r="BV135" i="3"/>
  <c r="BW135" i="3"/>
  <c r="BV136" i="3"/>
  <c r="BW136" i="3"/>
  <c r="BV137" i="3"/>
  <c r="BW137" i="3"/>
  <c r="BV138" i="3"/>
  <c r="BW138" i="3"/>
  <c r="BV139" i="3"/>
  <c r="BW139" i="3"/>
  <c r="BW140" i="3"/>
  <c r="BV140" i="3"/>
  <c r="BW141" i="3"/>
  <c r="BV141" i="3"/>
  <c r="BV142" i="3"/>
  <c r="BW142" i="3"/>
  <c r="BV143" i="3"/>
  <c r="BW143" i="3"/>
  <c r="BV144" i="3"/>
  <c r="BW144" i="3"/>
  <c r="BW145" i="3"/>
  <c r="BV145" i="3"/>
  <c r="BW146" i="3"/>
  <c r="BV146" i="3"/>
  <c r="BW147" i="3"/>
  <c r="BV147" i="3"/>
  <c r="BW148" i="3"/>
  <c r="BV148" i="3"/>
  <c r="BW149" i="3"/>
  <c r="BV149" i="3"/>
  <c r="BV150" i="3"/>
  <c r="BW150" i="3"/>
  <c r="BW151" i="3"/>
  <c r="BV151" i="3"/>
  <c r="BV152" i="3"/>
  <c r="BW152" i="3"/>
  <c r="BW153" i="3"/>
  <c r="BV153" i="3"/>
  <c r="BV154" i="3"/>
  <c r="BW154" i="3"/>
  <c r="BV155" i="3"/>
  <c r="BW155" i="3"/>
  <c r="BV156" i="3"/>
  <c r="BW156" i="3"/>
  <c r="BV157" i="3"/>
  <c r="BW157" i="3"/>
  <c r="BV158" i="3"/>
  <c r="BW158" i="3"/>
  <c r="BV159" i="3"/>
  <c r="BW159" i="3"/>
  <c r="BW160" i="3"/>
  <c r="BV160" i="3"/>
  <c r="BW161" i="3"/>
  <c r="BV161" i="3"/>
  <c r="BV162" i="3"/>
  <c r="BW162" i="3"/>
  <c r="BV163" i="3"/>
  <c r="BW163" i="3"/>
  <c r="BV164" i="3"/>
  <c r="BW164" i="3"/>
  <c r="BW165" i="3"/>
  <c r="BV165" i="3"/>
  <c r="BV166" i="3"/>
  <c r="BW166" i="3"/>
  <c r="BW167" i="3"/>
  <c r="BV167" i="3"/>
  <c r="BW168" i="3"/>
  <c r="BV168" i="3"/>
  <c r="BV169" i="3"/>
  <c r="BW169" i="3"/>
  <c r="BV170" i="3"/>
  <c r="BW170" i="3"/>
  <c r="BV171" i="3"/>
  <c r="BW171" i="3"/>
  <c r="BV172" i="3"/>
  <c r="BW172" i="3"/>
  <c r="BW173" i="3"/>
  <c r="BV173" i="3"/>
  <c r="BV174" i="3"/>
  <c r="BW174" i="3"/>
  <c r="BV175" i="3"/>
  <c r="BW175" i="3"/>
  <c r="BV176" i="3"/>
  <c r="BW176" i="3"/>
  <c r="BW177" i="3"/>
  <c r="BV177" i="3"/>
  <c r="BV178" i="3"/>
  <c r="BW178" i="3"/>
  <c r="BV179" i="3"/>
  <c r="BW179" i="3"/>
  <c r="BV180" i="3"/>
  <c r="BW180" i="3"/>
  <c r="BW181" i="3"/>
  <c r="BV181" i="3"/>
  <c r="BW182" i="3"/>
  <c r="BV182" i="3"/>
  <c r="BV183" i="3"/>
  <c r="BW183" i="3"/>
  <c r="BV184" i="3"/>
  <c r="BW184" i="3"/>
  <c r="BV185" i="3"/>
  <c r="BW185" i="3"/>
  <c r="BW186" i="3"/>
  <c r="BV186" i="3"/>
  <c r="BW187" i="3"/>
  <c r="BV187" i="3"/>
  <c r="BW188" i="3"/>
  <c r="BV188" i="3"/>
  <c r="BV189" i="3"/>
  <c r="BW189" i="3"/>
  <c r="BW190" i="3"/>
  <c r="BV190" i="3"/>
  <c r="BV191" i="3"/>
  <c r="BW191" i="3"/>
  <c r="BW192" i="3"/>
  <c r="BV192" i="3"/>
  <c r="BW193" i="3"/>
  <c r="BV193" i="3"/>
  <c r="BV194" i="3"/>
  <c r="BW194" i="3"/>
  <c r="BV195" i="3"/>
  <c r="BW195" i="3"/>
  <c r="BW196" i="3"/>
  <c r="BV196" i="3"/>
  <c r="BV197" i="3"/>
  <c r="BW197" i="3"/>
  <c r="BW198" i="3"/>
  <c r="BV198" i="3"/>
  <c r="BW199" i="3"/>
  <c r="BV199" i="3"/>
  <c r="BV200" i="3"/>
  <c r="BW200" i="3"/>
  <c r="BW201" i="3"/>
  <c r="BV201" i="3"/>
  <c r="BV202" i="3"/>
  <c r="BW202" i="3"/>
  <c r="BW203" i="3"/>
  <c r="BV203" i="3"/>
  <c r="BW204" i="3"/>
  <c r="BV204" i="3"/>
  <c r="BW205" i="3"/>
  <c r="BV205" i="3"/>
  <c r="BW206" i="3"/>
  <c r="BV206" i="3"/>
  <c r="BV207" i="3"/>
  <c r="BW207" i="3"/>
  <c r="BV208" i="3"/>
  <c r="BW208" i="3"/>
  <c r="BV209" i="3"/>
  <c r="BW209" i="3"/>
  <c r="BV210" i="3"/>
  <c r="BW210" i="3"/>
  <c r="BV211" i="3"/>
  <c r="BW211" i="3"/>
  <c r="BW212" i="3"/>
  <c r="BV212" i="3"/>
  <c r="BW213" i="3"/>
  <c r="BV213" i="3"/>
  <c r="BV214" i="3"/>
  <c r="BW214" i="3"/>
  <c r="BV215" i="3"/>
  <c r="BW215" i="3"/>
  <c r="BV216" i="3"/>
  <c r="BW216" i="3"/>
  <c r="BV217" i="3"/>
  <c r="BW217" i="3"/>
  <c r="BW218" i="3"/>
  <c r="BV218" i="3"/>
  <c r="BW219" i="3"/>
  <c r="BV219" i="3"/>
  <c r="BW220" i="3"/>
  <c r="BV220" i="3"/>
  <c r="BV221" i="3"/>
  <c r="BW221" i="3"/>
  <c r="BV222" i="3"/>
  <c r="BW222" i="3"/>
  <c r="BV223" i="3"/>
  <c r="BW223" i="3"/>
  <c r="BW224" i="3"/>
  <c r="BV224" i="3"/>
  <c r="BV225" i="3"/>
  <c r="BW225" i="3"/>
  <c r="BV226" i="3"/>
  <c r="BW226" i="3"/>
  <c r="BV227" i="3"/>
  <c r="BW227" i="3"/>
  <c r="BW228" i="3"/>
  <c r="BV228" i="3"/>
  <c r="BV229" i="3"/>
  <c r="BW229" i="3"/>
  <c r="BV230" i="3"/>
  <c r="BW230" i="3"/>
  <c r="BV231" i="3"/>
  <c r="BW231" i="3"/>
  <c r="BV232" i="3"/>
  <c r="BW232" i="3"/>
  <c r="BW233" i="3"/>
  <c r="BV233" i="3"/>
  <c r="BV234" i="3"/>
  <c r="BW234" i="3"/>
  <c r="BW235" i="3"/>
  <c r="BV235" i="3"/>
  <c r="BW236" i="3"/>
  <c r="BV236" i="3"/>
  <c r="BV237" i="3"/>
  <c r="BW237" i="3"/>
  <c r="BV238" i="3"/>
  <c r="BW238" i="3"/>
  <c r="BW239" i="3"/>
  <c r="BV239" i="3"/>
  <c r="BV240" i="3"/>
  <c r="BW240" i="3"/>
  <c r="BW241" i="3"/>
  <c r="BV241" i="3"/>
  <c r="BV242" i="3"/>
  <c r="BW242" i="3"/>
  <c r="BW243" i="3"/>
  <c r="BV243" i="3"/>
  <c r="BW244" i="3"/>
  <c r="BV244" i="3"/>
  <c r="BW245" i="3"/>
  <c r="BV245" i="3"/>
  <c r="BV246" i="3"/>
  <c r="BW246" i="3"/>
  <c r="BW247" i="3"/>
  <c r="BV247" i="3"/>
  <c r="BW248" i="3"/>
  <c r="BV248" i="3"/>
  <c r="BW249" i="3"/>
  <c r="BV249" i="3"/>
  <c r="BV250" i="3"/>
  <c r="BW250" i="3"/>
  <c r="BV251" i="3"/>
  <c r="BW251" i="3"/>
  <c r="BV252" i="3"/>
  <c r="BW252" i="3"/>
  <c r="BV253" i="3"/>
  <c r="BW253" i="3"/>
  <c r="BW254" i="3"/>
  <c r="BV254" i="3"/>
  <c r="BV255" i="3"/>
  <c r="BW255" i="3"/>
  <c r="BW256" i="3"/>
  <c r="BV256" i="3"/>
  <c r="BW257" i="3"/>
  <c r="BV257" i="3"/>
  <c r="BV258" i="3"/>
  <c r="BW258" i="3"/>
  <c r="BW259" i="3"/>
  <c r="BV259" i="3"/>
  <c r="BW260" i="3"/>
  <c r="BV260" i="3"/>
  <c r="BW261" i="3"/>
  <c r="BV261" i="3"/>
  <c r="BV262" i="3"/>
  <c r="BW262" i="3"/>
  <c r="BW263" i="3"/>
  <c r="BV263" i="3"/>
  <c r="BW264" i="3"/>
  <c r="BV264" i="3"/>
  <c r="BW265" i="3"/>
  <c r="BV265" i="3"/>
  <c r="BW266" i="3"/>
  <c r="BV266" i="3"/>
  <c r="BV267" i="3"/>
  <c r="BW267" i="3"/>
  <c r="BW268" i="3"/>
  <c r="BV268" i="3"/>
  <c r="BW269" i="3"/>
  <c r="BV269" i="3"/>
  <c r="BV270" i="3"/>
  <c r="BW270" i="3"/>
  <c r="BV271" i="3"/>
  <c r="BW271" i="3"/>
  <c r="BW272" i="3"/>
  <c r="BV272" i="3"/>
  <c r="BV273" i="3"/>
  <c r="BW273" i="3"/>
  <c r="BV274" i="3"/>
  <c r="BW274" i="3"/>
  <c r="BV275" i="3"/>
  <c r="BW275" i="3"/>
  <c r="BW276" i="3"/>
  <c r="BV276" i="3"/>
  <c r="BV277" i="3"/>
  <c r="BW277" i="3"/>
  <c r="BW278" i="3"/>
  <c r="BV278" i="3"/>
  <c r="BW279" i="3"/>
  <c r="BV279" i="3"/>
  <c r="BV280" i="3"/>
  <c r="BW280" i="3"/>
  <c r="BW281" i="3"/>
  <c r="BV281" i="3"/>
  <c r="BW282" i="3"/>
  <c r="BV282" i="3"/>
  <c r="BW283" i="3"/>
  <c r="BV283" i="3"/>
  <c r="BV284" i="3"/>
  <c r="BW284" i="3"/>
  <c r="BW285" i="3"/>
  <c r="BV285" i="3"/>
  <c r="BV286" i="3"/>
  <c r="BW286" i="3"/>
  <c r="BW287" i="3"/>
  <c r="BV287" i="3"/>
  <c r="BV288" i="3"/>
  <c r="BW288" i="3"/>
  <c r="BW289" i="3"/>
  <c r="BV289" i="3"/>
  <c r="BW290" i="3"/>
  <c r="BV290" i="3"/>
  <c r="BV291" i="3"/>
  <c r="BW291" i="3"/>
  <c r="BW292" i="3"/>
  <c r="BV292" i="3"/>
  <c r="BW293" i="3"/>
  <c r="BV293" i="3"/>
  <c r="BV294" i="3"/>
  <c r="BW294" i="3"/>
  <c r="BW295" i="3"/>
  <c r="BV295" i="3"/>
  <c r="BW296" i="3"/>
  <c r="BV296" i="3"/>
  <c r="BW297" i="3"/>
  <c r="BV297" i="3"/>
  <c r="BW298" i="3"/>
  <c r="BV298" i="3"/>
  <c r="BW299" i="3"/>
  <c r="BV299" i="3"/>
  <c r="BW300" i="3"/>
  <c r="BV300" i="3"/>
  <c r="BV301" i="3"/>
  <c r="BW301" i="3"/>
  <c r="BV302" i="3"/>
  <c r="BW302" i="3"/>
  <c r="BV303" i="3"/>
  <c r="BW303" i="3"/>
  <c r="BW304" i="3"/>
  <c r="BV304" i="3"/>
  <c r="BW305" i="3"/>
  <c r="BV305" i="3"/>
  <c r="BW306" i="3"/>
  <c r="BV306" i="3"/>
  <c r="BV307" i="3"/>
  <c r="BW307" i="3"/>
  <c r="BW308" i="3"/>
  <c r="BV308" i="3"/>
  <c r="BW309" i="3"/>
  <c r="BV309" i="3"/>
  <c r="BW310" i="3"/>
  <c r="BV310" i="3"/>
  <c r="BV311" i="3"/>
  <c r="BW311" i="3"/>
  <c r="BW312" i="3"/>
  <c r="BV312" i="3"/>
  <c r="BW313" i="3"/>
  <c r="BV313" i="3"/>
  <c r="BV314" i="3"/>
  <c r="BW314" i="3"/>
  <c r="BV315" i="3"/>
  <c r="BW315" i="3"/>
  <c r="BV316" i="3"/>
  <c r="BW316" i="3"/>
  <c r="BW317" i="3"/>
  <c r="BV317" i="3"/>
  <c r="BV318" i="3"/>
  <c r="BW318" i="3"/>
  <c r="BV319" i="3"/>
  <c r="BW319" i="3"/>
  <c r="BV320" i="3"/>
  <c r="BW320" i="3"/>
  <c r="BW321" i="3"/>
  <c r="BV321" i="3"/>
  <c r="BW322" i="3"/>
  <c r="BV322" i="3"/>
  <c r="BV323" i="3"/>
  <c r="BW323" i="3"/>
  <c r="BW324" i="3"/>
  <c r="BV324" i="3"/>
  <c r="BV325" i="3"/>
  <c r="BW325" i="3"/>
  <c r="BV326" i="3"/>
  <c r="BW326" i="3"/>
  <c r="BW327" i="3"/>
  <c r="BV327" i="3"/>
  <c r="BW328" i="3"/>
  <c r="BV328" i="3"/>
  <c r="BW329" i="3"/>
  <c r="BV329" i="3"/>
  <c r="BV330" i="3"/>
  <c r="BW330" i="3"/>
  <c r="BW331" i="3"/>
  <c r="BV331" i="3"/>
  <c r="BW332" i="3"/>
  <c r="BV332" i="3"/>
  <c r="BY231" i="3" l="1"/>
  <c r="BY227" i="3"/>
  <c r="BX219" i="3"/>
  <c r="CA219" i="3" s="1"/>
  <c r="BX215" i="3"/>
  <c r="CA215" i="3" s="1"/>
  <c r="BY211" i="3"/>
  <c r="BY207" i="3"/>
  <c r="BY199" i="3"/>
  <c r="BY195" i="3"/>
  <c r="BY183" i="3"/>
  <c r="BX179" i="3"/>
  <c r="CA179" i="3" s="1"/>
  <c r="BY175" i="3"/>
  <c r="BY167" i="3"/>
  <c r="BY163" i="3"/>
  <c r="BX159" i="3"/>
  <c r="CA159" i="3" s="1"/>
  <c r="BX147" i="3"/>
  <c r="CA147" i="3" s="1"/>
  <c r="BY143" i="3"/>
  <c r="BY139" i="3"/>
  <c r="BX135" i="3"/>
  <c r="CA135" i="3" s="1"/>
  <c r="BX131" i="3"/>
  <c r="CA131" i="3" s="1"/>
  <c r="BY127" i="3"/>
  <c r="BX119" i="3"/>
  <c r="CA119" i="3" s="1"/>
  <c r="BY115" i="3"/>
  <c r="BY107" i="3"/>
  <c r="BX91" i="3"/>
  <c r="CA91" i="3" s="1"/>
  <c r="BY83" i="3"/>
  <c r="BY79" i="3"/>
  <c r="BY75" i="3"/>
  <c r="BY71" i="3"/>
  <c r="BY63" i="3"/>
  <c r="BX59" i="3"/>
  <c r="CA59" i="3" s="1"/>
  <c r="BY55" i="3"/>
  <c r="BY47" i="3"/>
  <c r="BY39" i="3"/>
  <c r="BY35" i="3"/>
  <c r="BX234" i="3"/>
  <c r="CA234" i="3" s="1"/>
  <c r="BX228" i="3"/>
  <c r="CA228" i="3" s="1"/>
  <c r="BX224" i="3"/>
  <c r="CA224" i="3" s="1"/>
  <c r="BY216" i="3"/>
  <c r="BX212" i="3"/>
  <c r="CA212" i="3" s="1"/>
  <c r="BX210" i="3"/>
  <c r="CA210" i="3" s="1"/>
  <c r="BX206" i="3"/>
  <c r="CA206" i="3" s="1"/>
  <c r="BX204" i="3"/>
  <c r="CA204" i="3" s="1"/>
  <c r="BY198" i="3"/>
  <c r="BX196" i="3"/>
  <c r="CA196" i="3" s="1"/>
  <c r="BX194" i="3"/>
  <c r="CA194" i="3" s="1"/>
  <c r="BX188" i="3"/>
  <c r="CA188" i="3" s="1"/>
  <c r="BY184" i="3"/>
  <c r="BX182" i="3"/>
  <c r="CA182" i="3" s="1"/>
  <c r="BY180" i="3"/>
  <c r="BX178" i="3"/>
  <c r="CA178" i="3" s="1"/>
  <c r="BY176" i="3"/>
  <c r="BX174" i="3"/>
  <c r="CA174" i="3" s="1"/>
  <c r="BX166" i="3"/>
  <c r="CA166" i="3" s="1"/>
  <c r="BY164" i="3"/>
  <c r="BX160" i="3"/>
  <c r="CA160" i="3" s="1"/>
  <c r="BY156" i="3"/>
  <c r="BX154" i="3"/>
  <c r="CA154" i="3" s="1"/>
  <c r="BY152" i="3"/>
  <c r="BX150" i="3"/>
  <c r="CA150" i="3" s="1"/>
  <c r="BX140" i="3"/>
  <c r="CA140" i="3" s="1"/>
  <c r="BX138" i="3"/>
  <c r="CA138" i="3" s="1"/>
  <c r="BY136" i="3"/>
  <c r="BX130" i="3"/>
  <c r="CA130" i="3" s="1"/>
  <c r="BY122" i="3"/>
  <c r="BY118" i="3"/>
  <c r="BY112" i="3"/>
  <c r="BY108" i="3"/>
  <c r="BX106" i="3"/>
  <c r="CA106" i="3" s="1"/>
  <c r="BY104" i="3"/>
  <c r="BY100" i="3"/>
  <c r="BY96" i="3"/>
  <c r="BY92" i="3"/>
  <c r="BY88" i="3"/>
  <c r="BX86" i="3"/>
  <c r="CA86" i="3" s="1"/>
  <c r="BX82" i="3"/>
  <c r="CA82" i="3" s="1"/>
  <c r="BY76" i="3"/>
  <c r="BX74" i="3"/>
  <c r="CA74" i="3" s="1"/>
  <c r="BY72" i="3"/>
  <c r="BX68" i="3"/>
  <c r="CA68" i="3" s="1"/>
  <c r="BX62" i="3"/>
  <c r="CA62" i="3" s="1"/>
  <c r="BY60" i="3"/>
  <c r="BX58" i="3"/>
  <c r="CA58" i="3" s="1"/>
  <c r="BY56" i="3"/>
  <c r="BZ55" i="3" s="1"/>
  <c r="BY54" i="3"/>
  <c r="BX52" i="3"/>
  <c r="CA52" i="3" s="1"/>
  <c r="BY50" i="3"/>
  <c r="BY48" i="3"/>
  <c r="BX46" i="3"/>
  <c r="CA46" i="3" s="1"/>
  <c r="BX40" i="3"/>
  <c r="CA40" i="3" s="1"/>
  <c r="BX38" i="3"/>
  <c r="CA38" i="3" s="1"/>
  <c r="BY36" i="3"/>
  <c r="BY329" i="3"/>
  <c r="BX329" i="3"/>
  <c r="CA329" i="3" s="1"/>
  <c r="BY321" i="3"/>
  <c r="BX321" i="3"/>
  <c r="CA321" i="3" s="1"/>
  <c r="BY317" i="3"/>
  <c r="BX317" i="3"/>
  <c r="CA317" i="3" s="1"/>
  <c r="BX313" i="3"/>
  <c r="CA313" i="3" s="1"/>
  <c r="BY313" i="3"/>
  <c r="BX309" i="3"/>
  <c r="CA309" i="3" s="1"/>
  <c r="BY309" i="3"/>
  <c r="BX305" i="3"/>
  <c r="CA305" i="3" s="1"/>
  <c r="BY305" i="3"/>
  <c r="BY297" i="3"/>
  <c r="BX297" i="3"/>
  <c r="CA297" i="3" s="1"/>
  <c r="BY293" i="3"/>
  <c r="BX293" i="3"/>
  <c r="CA293" i="3" s="1"/>
  <c r="BY289" i="3"/>
  <c r="BX289" i="3"/>
  <c r="CA289" i="3" s="1"/>
  <c r="BY285" i="3"/>
  <c r="BX285" i="3"/>
  <c r="CA285" i="3" s="1"/>
  <c r="BX281" i="3"/>
  <c r="CA281" i="3" s="1"/>
  <c r="BY281" i="3"/>
  <c r="BY269" i="3"/>
  <c r="BX269" i="3"/>
  <c r="CA269" i="3" s="1"/>
  <c r="BY265" i="3"/>
  <c r="BX265" i="3"/>
  <c r="CA265" i="3" s="1"/>
  <c r="BX261" i="3"/>
  <c r="CA261" i="3" s="1"/>
  <c r="BY261" i="3"/>
  <c r="BY257" i="3"/>
  <c r="BX257" i="3"/>
  <c r="CA257" i="3" s="1"/>
  <c r="BY249" i="3"/>
  <c r="BX249" i="3"/>
  <c r="CA249" i="3" s="1"/>
  <c r="BY245" i="3"/>
  <c r="BX245" i="3"/>
  <c r="CA245" i="3" s="1"/>
  <c r="BX241" i="3"/>
  <c r="CA241" i="3" s="1"/>
  <c r="BY241" i="3"/>
  <c r="BY235" i="3"/>
  <c r="BX235" i="3"/>
  <c r="CA235" i="3" s="1"/>
  <c r="BX328" i="3"/>
  <c r="CA328" i="3" s="1"/>
  <c r="BY328" i="3"/>
  <c r="BY324" i="3"/>
  <c r="BX324" i="3"/>
  <c r="CA324" i="3" s="1"/>
  <c r="BY312" i="3"/>
  <c r="BX312" i="3"/>
  <c r="CA312" i="3" s="1"/>
  <c r="BX308" i="3"/>
  <c r="CA308" i="3" s="1"/>
  <c r="BY308" i="3"/>
  <c r="BX304" i="3"/>
  <c r="CA304" i="3" s="1"/>
  <c r="BY304" i="3"/>
  <c r="BX300" i="3"/>
  <c r="CA300" i="3" s="1"/>
  <c r="BY300" i="3"/>
  <c r="BY296" i="3"/>
  <c r="BX296" i="3"/>
  <c r="CA296" i="3" s="1"/>
  <c r="BX292" i="3"/>
  <c r="CA292" i="3" s="1"/>
  <c r="BY292" i="3"/>
  <c r="BX278" i="3"/>
  <c r="CA278" i="3" s="1"/>
  <c r="BY278" i="3"/>
  <c r="BY266" i="3"/>
  <c r="BZ265" i="3" s="1"/>
  <c r="BX266" i="3"/>
  <c r="CA266" i="3" s="1"/>
  <c r="BX254" i="3"/>
  <c r="CA254" i="3" s="1"/>
  <c r="BY254" i="3"/>
  <c r="BY236" i="3"/>
  <c r="BZ235" i="3" s="1"/>
  <c r="BX236" i="3"/>
  <c r="CA236" i="3" s="1"/>
  <c r="BX192" i="3"/>
  <c r="CA192" i="3" s="1"/>
  <c r="BY192" i="3"/>
  <c r="BY331" i="3"/>
  <c r="BX331" i="3"/>
  <c r="CA331" i="3" s="1"/>
  <c r="BY327" i="3"/>
  <c r="BX327" i="3"/>
  <c r="CA327" i="3" s="1"/>
  <c r="BX299" i="3"/>
  <c r="CA299" i="3" s="1"/>
  <c r="BY299" i="3"/>
  <c r="BY295" i="3"/>
  <c r="BX295" i="3"/>
  <c r="CA295" i="3" s="1"/>
  <c r="BX287" i="3"/>
  <c r="CA287" i="3" s="1"/>
  <c r="BY287" i="3"/>
  <c r="BX283" i="3"/>
  <c r="CA283" i="3" s="1"/>
  <c r="BY283" i="3"/>
  <c r="BY279" i="3"/>
  <c r="BX279" i="3"/>
  <c r="CA279" i="3" s="1"/>
  <c r="BY263" i="3"/>
  <c r="BX263" i="3"/>
  <c r="CA263" i="3" s="1"/>
  <c r="BY259" i="3"/>
  <c r="BX259" i="3"/>
  <c r="CA259" i="3" s="1"/>
  <c r="BY247" i="3"/>
  <c r="BX247" i="3"/>
  <c r="CA247" i="3" s="1"/>
  <c r="BY243" i="3"/>
  <c r="BX243" i="3"/>
  <c r="CA243" i="3" s="1"/>
  <c r="BY239" i="3"/>
  <c r="BX239" i="3"/>
  <c r="CA239" i="3" s="1"/>
  <c r="BY233" i="3"/>
  <c r="BX233" i="3"/>
  <c r="CA233" i="3" s="1"/>
  <c r="BY332" i="3"/>
  <c r="BX332" i="3"/>
  <c r="CA332" i="3" s="1"/>
  <c r="BY322" i="3"/>
  <c r="BX322" i="3"/>
  <c r="CA322" i="3" s="1"/>
  <c r="BX310" i="3"/>
  <c r="CA310" i="3" s="1"/>
  <c r="BY310" i="3"/>
  <c r="BY306" i="3"/>
  <c r="BX306" i="3"/>
  <c r="CA306" i="3" s="1"/>
  <c r="BY298" i="3"/>
  <c r="BX298" i="3"/>
  <c r="CA298" i="3" s="1"/>
  <c r="BY290" i="3"/>
  <c r="BX290" i="3"/>
  <c r="CA290" i="3" s="1"/>
  <c r="BX282" i="3"/>
  <c r="CA282" i="3" s="1"/>
  <c r="BY282" i="3"/>
  <c r="BY276" i="3"/>
  <c r="BX276" i="3"/>
  <c r="CA276" i="3" s="1"/>
  <c r="BX272" i="3"/>
  <c r="CA272" i="3" s="1"/>
  <c r="BY272" i="3"/>
  <c r="BY268" i="3"/>
  <c r="BX268" i="3"/>
  <c r="CA268" i="3" s="1"/>
  <c r="BY264" i="3"/>
  <c r="BZ263" i="3" s="1"/>
  <c r="BX264" i="3"/>
  <c r="CA264" i="3" s="1"/>
  <c r="BX260" i="3"/>
  <c r="CA260" i="3" s="1"/>
  <c r="BY260" i="3"/>
  <c r="BY256" i="3"/>
  <c r="BX256" i="3"/>
  <c r="CA256" i="3" s="1"/>
  <c r="BY248" i="3"/>
  <c r="BX248" i="3"/>
  <c r="CA248" i="3" s="1"/>
  <c r="BY244" i="3"/>
  <c r="BX244" i="3"/>
  <c r="CA244" i="3" s="1"/>
  <c r="BX220" i="3"/>
  <c r="CA220" i="3" s="1"/>
  <c r="BY220" i="3"/>
  <c r="BX218" i="3"/>
  <c r="CA218" i="3" s="1"/>
  <c r="BY218" i="3"/>
  <c r="BY190" i="3"/>
  <c r="BX190" i="3"/>
  <c r="CA190" i="3" s="1"/>
  <c r="BX186" i="3"/>
  <c r="CA186" i="3" s="1"/>
  <c r="BY186" i="3"/>
  <c r="BY168" i="3"/>
  <c r="BZ167" i="3" s="1"/>
  <c r="BX168" i="3"/>
  <c r="CA168" i="3" s="1"/>
  <c r="BY213" i="3"/>
  <c r="BX213" i="3"/>
  <c r="CA213" i="3" s="1"/>
  <c r="BX205" i="3"/>
  <c r="CA205" i="3" s="1"/>
  <c r="BY205" i="3"/>
  <c r="BY203" i="3"/>
  <c r="BX203" i="3"/>
  <c r="CA203" i="3" s="1"/>
  <c r="BX201" i="3"/>
  <c r="CA201" i="3" s="1"/>
  <c r="BY201" i="3"/>
  <c r="BX193" i="3"/>
  <c r="CA193" i="3" s="1"/>
  <c r="BY193" i="3"/>
  <c r="BX187" i="3"/>
  <c r="CA187" i="3" s="1"/>
  <c r="BY187" i="3"/>
  <c r="BX181" i="3"/>
  <c r="CA181" i="3" s="1"/>
  <c r="BY181" i="3"/>
  <c r="BX177" i="3"/>
  <c r="CA177" i="3" s="1"/>
  <c r="BY177" i="3"/>
  <c r="BY173" i="3"/>
  <c r="BX173" i="3"/>
  <c r="CA173" i="3" s="1"/>
  <c r="BX165" i="3"/>
  <c r="CA165" i="3" s="1"/>
  <c r="BY165" i="3"/>
  <c r="BY161" i="3"/>
  <c r="BX161" i="3"/>
  <c r="CA161" i="3" s="1"/>
  <c r="BY153" i="3"/>
  <c r="BX153" i="3"/>
  <c r="CA153" i="3" s="1"/>
  <c r="BX151" i="3"/>
  <c r="CA151" i="3" s="1"/>
  <c r="BY151" i="3"/>
  <c r="BY149" i="3"/>
  <c r="BX149" i="3"/>
  <c r="CA149" i="3" s="1"/>
  <c r="BY145" i="3"/>
  <c r="BX145" i="3"/>
  <c r="CA145" i="3" s="1"/>
  <c r="BX141" i="3"/>
  <c r="CA141" i="3" s="1"/>
  <c r="BY141" i="3"/>
  <c r="BX133" i="3"/>
  <c r="CA133" i="3" s="1"/>
  <c r="BY133" i="3"/>
  <c r="BX129" i="3"/>
  <c r="CA129" i="3" s="1"/>
  <c r="BY129" i="3"/>
  <c r="BX123" i="3"/>
  <c r="CA123" i="3" s="1"/>
  <c r="BY123" i="3"/>
  <c r="BX117" i="3"/>
  <c r="CA117" i="3" s="1"/>
  <c r="BY117" i="3"/>
  <c r="BX109" i="3"/>
  <c r="CA109" i="3" s="1"/>
  <c r="BY109" i="3"/>
  <c r="BY105" i="3"/>
  <c r="BX105" i="3"/>
  <c r="CA105" i="3" s="1"/>
  <c r="BY99" i="3"/>
  <c r="BX99" i="3"/>
  <c r="CA99" i="3" s="1"/>
  <c r="BX93" i="3"/>
  <c r="CA93" i="3" s="1"/>
  <c r="BY93" i="3"/>
  <c r="BY89" i="3"/>
  <c r="BX89" i="3"/>
  <c r="CA89" i="3" s="1"/>
  <c r="BX87" i="3"/>
  <c r="CA87" i="3" s="1"/>
  <c r="BY87" i="3"/>
  <c r="BZ87" i="3" s="1"/>
  <c r="BX85" i="3"/>
  <c r="CA85" i="3" s="1"/>
  <c r="BY85" i="3"/>
  <c r="BY77" i="3"/>
  <c r="BX77" i="3"/>
  <c r="CA77" i="3" s="1"/>
  <c r="BY73" i="3"/>
  <c r="BX73" i="3"/>
  <c r="CA73" i="3" s="1"/>
  <c r="BY69" i="3"/>
  <c r="BX69" i="3"/>
  <c r="CA69" i="3" s="1"/>
  <c r="BY67" i="3"/>
  <c r="BX67" i="3"/>
  <c r="CA67" i="3" s="1"/>
  <c r="BX65" i="3"/>
  <c r="CA65" i="3" s="1"/>
  <c r="BY65" i="3"/>
  <c r="BX57" i="3"/>
  <c r="CA57" i="3" s="1"/>
  <c r="BY57" i="3"/>
  <c r="BX53" i="3"/>
  <c r="CA53" i="3" s="1"/>
  <c r="BY53" i="3"/>
  <c r="BY51" i="3"/>
  <c r="BX51" i="3"/>
  <c r="CA51" i="3" s="1"/>
  <c r="BX49" i="3"/>
  <c r="CA49" i="3" s="1"/>
  <c r="BY49" i="3"/>
  <c r="BX45" i="3"/>
  <c r="CA45" i="3" s="1"/>
  <c r="BY45" i="3"/>
  <c r="BY41" i="3"/>
  <c r="BX41" i="3"/>
  <c r="CA41" i="3" s="1"/>
  <c r="BX37" i="3"/>
  <c r="CA37" i="3" s="1"/>
  <c r="BY37" i="3"/>
  <c r="CD333" i="3"/>
  <c r="CC333" i="3"/>
  <c r="CD33" i="3"/>
  <c r="CC33" i="3"/>
  <c r="CD34" i="3"/>
  <c r="CC34" i="3"/>
  <c r="CC35" i="3"/>
  <c r="CD35" i="3"/>
  <c r="CC36" i="3"/>
  <c r="CD36" i="3"/>
  <c r="CC37" i="3"/>
  <c r="CD37" i="3"/>
  <c r="CC38" i="3"/>
  <c r="CD38" i="3"/>
  <c r="CD39" i="3"/>
  <c r="CC39" i="3"/>
  <c r="CC40" i="3"/>
  <c r="CD40" i="3"/>
  <c r="CC41" i="3"/>
  <c r="CD41" i="3"/>
  <c r="CD42" i="3"/>
  <c r="CC42" i="3"/>
  <c r="CC43" i="3"/>
  <c r="CD43" i="3"/>
  <c r="CC44" i="3"/>
  <c r="CD44" i="3"/>
  <c r="CC45" i="3"/>
  <c r="CD45" i="3"/>
  <c r="CD46" i="3"/>
  <c r="CC46" i="3"/>
  <c r="CD47" i="3"/>
  <c r="CC47" i="3"/>
  <c r="CD48" i="3"/>
  <c r="CC48" i="3"/>
  <c r="CD49" i="3"/>
  <c r="CC49" i="3"/>
  <c r="CC50" i="3"/>
  <c r="CD50" i="3"/>
  <c r="CC51" i="3"/>
  <c r="CD51" i="3"/>
  <c r="CC52" i="3"/>
  <c r="CD52" i="3"/>
  <c r="CC53" i="3"/>
  <c r="CD53" i="3"/>
  <c r="CD54" i="3"/>
  <c r="CC54" i="3"/>
  <c r="CC55" i="3"/>
  <c r="CD55" i="3"/>
  <c r="CC56" i="3"/>
  <c r="CD56" i="3"/>
  <c r="CC57" i="3"/>
  <c r="CD57" i="3"/>
  <c r="CC58" i="3"/>
  <c r="CD58" i="3"/>
  <c r="CC59" i="3"/>
  <c r="CD59" i="3"/>
  <c r="CC60" i="3"/>
  <c r="CD60" i="3"/>
  <c r="CC61" i="3"/>
  <c r="CD61" i="3"/>
  <c r="CD62" i="3"/>
  <c r="CC62" i="3"/>
  <c r="CC63" i="3"/>
  <c r="CD63" i="3"/>
  <c r="CD64" i="3"/>
  <c r="CC64" i="3"/>
  <c r="CD65" i="3"/>
  <c r="CC65" i="3"/>
  <c r="CC66" i="3"/>
  <c r="CD66" i="3"/>
  <c r="CC67" i="3"/>
  <c r="CD67" i="3"/>
  <c r="CC68" i="3"/>
  <c r="CD68" i="3"/>
  <c r="CD69" i="3"/>
  <c r="CC69" i="3"/>
  <c r="CD70" i="3"/>
  <c r="CC70" i="3"/>
  <c r="CC71" i="3"/>
  <c r="CD71" i="3"/>
  <c r="CC72" i="3"/>
  <c r="CD72" i="3"/>
  <c r="CC73" i="3"/>
  <c r="CD73" i="3"/>
  <c r="CC74" i="3"/>
  <c r="CD74" i="3"/>
  <c r="CC75" i="3"/>
  <c r="CD75" i="3"/>
  <c r="CD76" i="3"/>
  <c r="CC76" i="3"/>
  <c r="CC77" i="3"/>
  <c r="CD77" i="3"/>
  <c r="CD78" i="3"/>
  <c r="CC78" i="3"/>
  <c r="CC79" i="3"/>
  <c r="CD79" i="3"/>
  <c r="CD80" i="3"/>
  <c r="CC80" i="3"/>
  <c r="CC81" i="3"/>
  <c r="CD81" i="3"/>
  <c r="CC82" i="3"/>
  <c r="CD82" i="3"/>
  <c r="CC83" i="3"/>
  <c r="CD83" i="3"/>
  <c r="CD84" i="3"/>
  <c r="CC84" i="3"/>
  <c r="CC85" i="3"/>
  <c r="CD85" i="3"/>
  <c r="CC86" i="3"/>
  <c r="CD86" i="3"/>
  <c r="CC87" i="3"/>
  <c r="CD87" i="3"/>
  <c r="CC88" i="3"/>
  <c r="CD88" i="3"/>
  <c r="CD89" i="3"/>
  <c r="CC89" i="3"/>
  <c r="CC90" i="3"/>
  <c r="CD90" i="3"/>
  <c r="CD91" i="3"/>
  <c r="CC91" i="3"/>
  <c r="CD92" i="3"/>
  <c r="CC92" i="3"/>
  <c r="CC93" i="3"/>
  <c r="CD93" i="3"/>
  <c r="CC94" i="3"/>
  <c r="CD94" i="3"/>
  <c r="CC95" i="3"/>
  <c r="CD95" i="3"/>
  <c r="CC96" i="3"/>
  <c r="CD96" i="3"/>
  <c r="CC97" i="3"/>
  <c r="CD97" i="3"/>
  <c r="CD98" i="3"/>
  <c r="CC98" i="3"/>
  <c r="CC99" i="3"/>
  <c r="CD99" i="3"/>
  <c r="CD100" i="3"/>
  <c r="CC100" i="3"/>
  <c r="CC101" i="3"/>
  <c r="CD101" i="3"/>
  <c r="CC102" i="3"/>
  <c r="CD102" i="3"/>
  <c r="CD103" i="3"/>
  <c r="CC103" i="3"/>
  <c r="CD104" i="3"/>
  <c r="CC104" i="3"/>
  <c r="CD105" i="3"/>
  <c r="CC105" i="3"/>
  <c r="CD106" i="3"/>
  <c r="CC106" i="3"/>
  <c r="CD107" i="3"/>
  <c r="CC107" i="3"/>
  <c r="CD108" i="3"/>
  <c r="CC108" i="3"/>
  <c r="CC109" i="3"/>
  <c r="CD109" i="3"/>
  <c r="CD110" i="3"/>
  <c r="CC110" i="3"/>
  <c r="CD111" i="3"/>
  <c r="CC111" i="3"/>
  <c r="CD112" i="3"/>
  <c r="CC112" i="3"/>
  <c r="CC113" i="3"/>
  <c r="CD113" i="3"/>
  <c r="CC114" i="3"/>
  <c r="CD114" i="3"/>
  <c r="CC115" i="3"/>
  <c r="CD115" i="3"/>
  <c r="CC116" i="3"/>
  <c r="CD116" i="3"/>
  <c r="CD117" i="3"/>
  <c r="CC117" i="3"/>
  <c r="CD118" i="3"/>
  <c r="CC118" i="3"/>
  <c r="CC119" i="3"/>
  <c r="CD119" i="3"/>
  <c r="CD120" i="3"/>
  <c r="CC120" i="3"/>
  <c r="CD121" i="3"/>
  <c r="CC121" i="3"/>
  <c r="CD122" i="3"/>
  <c r="CC122" i="3"/>
  <c r="CD123" i="3"/>
  <c r="CC123" i="3"/>
  <c r="CD124" i="3"/>
  <c r="CC124" i="3"/>
  <c r="CD125" i="3"/>
  <c r="CC125" i="3"/>
  <c r="CC126" i="3"/>
  <c r="CD126" i="3"/>
  <c r="CC127" i="3"/>
  <c r="CD127" i="3"/>
  <c r="CD128" i="3"/>
  <c r="CC128" i="3"/>
  <c r="CD129" i="3"/>
  <c r="CC129" i="3"/>
  <c r="CD130" i="3"/>
  <c r="CC130" i="3"/>
  <c r="CC131" i="3"/>
  <c r="CD131" i="3"/>
  <c r="CD132" i="3"/>
  <c r="CC132" i="3"/>
  <c r="CC133" i="3"/>
  <c r="CD133" i="3"/>
  <c r="CD134" i="3"/>
  <c r="CC134" i="3"/>
  <c r="CC135" i="3"/>
  <c r="CD135" i="3"/>
  <c r="CD136" i="3"/>
  <c r="CC136" i="3"/>
  <c r="CC137" i="3"/>
  <c r="CD137" i="3"/>
  <c r="CD138" i="3"/>
  <c r="CC138" i="3"/>
  <c r="CD139" i="3"/>
  <c r="CC139" i="3"/>
  <c r="CC140" i="3"/>
  <c r="CD140" i="3"/>
  <c r="CD141" i="3"/>
  <c r="CC141" i="3"/>
  <c r="CC142" i="3"/>
  <c r="CD142" i="3"/>
  <c r="CD143" i="3"/>
  <c r="CC143" i="3"/>
  <c r="CC144" i="3"/>
  <c r="CD144" i="3"/>
  <c r="CC145" i="3"/>
  <c r="CD145" i="3"/>
  <c r="CD146" i="3"/>
  <c r="CC146" i="3"/>
  <c r="CC147" i="3"/>
  <c r="CD147" i="3"/>
  <c r="CD148" i="3"/>
  <c r="CC148" i="3"/>
  <c r="CC149" i="3"/>
  <c r="CD149" i="3"/>
  <c r="CD150" i="3"/>
  <c r="CC150" i="3"/>
  <c r="CD151" i="3"/>
  <c r="CC151" i="3"/>
  <c r="CD152" i="3"/>
  <c r="CC152" i="3"/>
  <c r="CD153" i="3"/>
  <c r="CC153" i="3"/>
  <c r="CD154" i="3"/>
  <c r="CC154" i="3"/>
  <c r="CD155" i="3"/>
  <c r="CC155" i="3"/>
  <c r="CC156" i="3"/>
  <c r="CD156" i="3"/>
  <c r="CD157" i="3"/>
  <c r="CC157" i="3"/>
  <c r="CD158" i="3"/>
  <c r="CC158" i="3"/>
  <c r="CC159" i="3"/>
  <c r="CD159" i="3"/>
  <c r="CC160" i="3"/>
  <c r="CD160" i="3"/>
  <c r="CC161" i="3"/>
  <c r="CD161" i="3"/>
  <c r="CC162" i="3"/>
  <c r="CD162" i="3"/>
  <c r="CD163" i="3"/>
  <c r="CC163" i="3"/>
  <c r="CD164" i="3"/>
  <c r="CC164" i="3"/>
  <c r="CC165" i="3"/>
  <c r="CD165" i="3"/>
  <c r="CC166" i="3"/>
  <c r="CD166" i="3"/>
  <c r="CD167" i="3"/>
  <c r="CC167" i="3"/>
  <c r="CC168" i="3"/>
  <c r="CD168" i="3"/>
  <c r="CD169" i="3"/>
  <c r="CC169" i="3"/>
  <c r="CD170" i="3"/>
  <c r="CC170" i="3"/>
  <c r="CD171" i="3"/>
  <c r="CC171" i="3"/>
  <c r="CC172" i="3"/>
  <c r="CD172" i="3"/>
  <c r="CD173" i="3"/>
  <c r="CC173" i="3"/>
  <c r="CC174" i="3"/>
  <c r="CD174" i="3"/>
  <c r="CD175" i="3"/>
  <c r="CC175" i="3"/>
  <c r="CC176" i="3"/>
  <c r="CD176" i="3"/>
  <c r="CD177" i="3"/>
  <c r="CC177" i="3"/>
  <c r="CC178" i="3"/>
  <c r="CD178" i="3"/>
  <c r="CC179" i="3"/>
  <c r="CD179" i="3"/>
  <c r="CC180" i="3"/>
  <c r="CD180" i="3"/>
  <c r="CD181" i="3"/>
  <c r="CC181" i="3"/>
  <c r="CD182" i="3"/>
  <c r="CC182" i="3"/>
  <c r="CD183" i="3"/>
  <c r="CC183" i="3"/>
  <c r="CC184" i="3"/>
  <c r="CD184" i="3"/>
  <c r="CD185" i="3"/>
  <c r="CC185" i="3"/>
  <c r="CC186" i="3"/>
  <c r="CD186" i="3"/>
  <c r="CC187" i="3"/>
  <c r="CD187" i="3"/>
  <c r="CD188" i="3"/>
  <c r="CC188" i="3"/>
  <c r="CD189" i="3"/>
  <c r="CC189" i="3"/>
  <c r="CC190" i="3"/>
  <c r="CD190" i="3"/>
  <c r="CD191" i="3"/>
  <c r="CC191" i="3"/>
  <c r="CC192" i="3"/>
  <c r="CD192" i="3"/>
  <c r="CC193" i="3"/>
  <c r="CD193" i="3"/>
  <c r="CC194" i="3"/>
  <c r="CD194" i="3"/>
  <c r="CC195" i="3"/>
  <c r="CD195" i="3"/>
  <c r="CC196" i="3"/>
  <c r="CD196" i="3"/>
  <c r="CD197" i="3"/>
  <c r="CC197" i="3"/>
  <c r="CC198" i="3"/>
  <c r="CD198" i="3"/>
  <c r="CC199" i="3"/>
  <c r="CD199" i="3"/>
  <c r="CC200" i="3"/>
  <c r="CD200" i="3"/>
  <c r="CC201" i="3"/>
  <c r="CD201" i="3"/>
  <c r="CC202" i="3"/>
  <c r="CD202" i="3"/>
  <c r="CD203" i="3"/>
  <c r="CC203" i="3"/>
  <c r="CC204" i="3"/>
  <c r="CD204" i="3"/>
  <c r="CC205" i="3"/>
  <c r="CD205" i="3"/>
  <c r="CD206" i="3"/>
  <c r="CC206" i="3"/>
  <c r="CC207" i="3"/>
  <c r="CD207" i="3"/>
  <c r="CD208" i="3"/>
  <c r="CC208" i="3"/>
  <c r="CC209" i="3"/>
  <c r="CD209" i="3"/>
  <c r="CC210" i="3"/>
  <c r="CD210" i="3"/>
  <c r="CC211" i="3"/>
  <c r="CD211" i="3"/>
  <c r="CC212" i="3"/>
  <c r="CD212" i="3"/>
  <c r="CD213" i="3"/>
  <c r="CC213" i="3"/>
  <c r="CD214" i="3"/>
  <c r="CC214" i="3"/>
  <c r="CD215" i="3"/>
  <c r="CC215" i="3"/>
  <c r="CD216" i="3"/>
  <c r="CC216" i="3"/>
  <c r="CC217" i="3"/>
  <c r="CD217" i="3"/>
  <c r="CD218" i="3"/>
  <c r="CC218" i="3"/>
  <c r="CC219" i="3"/>
  <c r="CD219" i="3"/>
  <c r="CC220" i="3"/>
  <c r="CD220" i="3"/>
  <c r="CC221" i="3"/>
  <c r="CD221" i="3"/>
  <c r="CD222" i="3"/>
  <c r="CC222" i="3"/>
  <c r="CC223" i="3"/>
  <c r="CD223" i="3"/>
  <c r="CC224" i="3"/>
  <c r="CD224" i="3"/>
  <c r="CC225" i="3"/>
  <c r="CD225" i="3"/>
  <c r="CD226" i="3"/>
  <c r="CC226" i="3"/>
  <c r="CD227" i="3"/>
  <c r="CC227" i="3"/>
  <c r="CC228" i="3"/>
  <c r="CD228" i="3"/>
  <c r="CD229" i="3"/>
  <c r="CC229" i="3"/>
  <c r="CC230" i="3"/>
  <c r="CD230" i="3"/>
  <c r="CC231" i="3"/>
  <c r="CD231" i="3"/>
  <c r="CD232" i="3"/>
  <c r="CC232" i="3"/>
  <c r="CD233" i="3"/>
  <c r="CC233" i="3"/>
  <c r="CC234" i="3"/>
  <c r="CD234" i="3"/>
  <c r="CC235" i="3"/>
  <c r="CD235" i="3"/>
  <c r="CC236" i="3"/>
  <c r="CD236" i="3"/>
  <c r="CC237" i="3"/>
  <c r="CD237" i="3"/>
  <c r="CC238" i="3"/>
  <c r="CD238" i="3"/>
  <c r="CC239" i="3"/>
  <c r="CD239" i="3"/>
  <c r="CC240" i="3"/>
  <c r="CD240" i="3"/>
  <c r="CD241" i="3"/>
  <c r="CC241" i="3"/>
  <c r="CD242" i="3"/>
  <c r="CC242" i="3"/>
  <c r="CC243" i="3"/>
  <c r="CD243" i="3"/>
  <c r="CC244" i="3"/>
  <c r="CD244" i="3"/>
  <c r="CD245" i="3"/>
  <c r="CC245" i="3"/>
  <c r="CC246" i="3"/>
  <c r="CD246" i="3"/>
  <c r="CD247" i="3"/>
  <c r="CC247" i="3"/>
  <c r="CD248" i="3"/>
  <c r="CC248" i="3"/>
  <c r="CD249" i="3"/>
  <c r="CC249" i="3"/>
  <c r="CD250" i="3"/>
  <c r="CC250" i="3"/>
  <c r="CD251" i="3"/>
  <c r="CC251" i="3"/>
  <c r="CC252" i="3"/>
  <c r="CD252" i="3"/>
  <c r="CC253" i="3"/>
  <c r="CD253" i="3"/>
  <c r="CD254" i="3"/>
  <c r="CC254" i="3"/>
  <c r="CC255" i="3"/>
  <c r="CD255" i="3"/>
  <c r="CC256" i="3"/>
  <c r="CD256" i="3"/>
  <c r="CD257" i="3"/>
  <c r="CC257" i="3"/>
  <c r="CD258" i="3"/>
  <c r="CC258" i="3"/>
  <c r="CD259" i="3"/>
  <c r="CC259" i="3"/>
  <c r="CD260" i="3"/>
  <c r="CC260" i="3"/>
  <c r="CD261" i="3"/>
  <c r="CC261" i="3"/>
  <c r="CC262" i="3"/>
  <c r="CD262" i="3"/>
  <c r="CD263" i="3"/>
  <c r="CC263" i="3"/>
  <c r="CD264" i="3"/>
  <c r="CC264" i="3"/>
  <c r="CC265" i="3"/>
  <c r="CD265" i="3"/>
  <c r="CC266" i="3"/>
  <c r="CD266" i="3"/>
  <c r="CC267" i="3"/>
  <c r="CD267" i="3"/>
  <c r="CD268" i="3"/>
  <c r="CC268" i="3"/>
  <c r="CD269" i="3"/>
  <c r="CC269" i="3"/>
  <c r="CC270" i="3"/>
  <c r="CD270" i="3"/>
  <c r="CD271" i="3"/>
  <c r="CC271" i="3"/>
  <c r="CD272" i="3"/>
  <c r="CC272" i="3"/>
  <c r="CC273" i="3"/>
  <c r="CD273" i="3"/>
  <c r="CC274" i="3"/>
  <c r="CD274" i="3"/>
  <c r="CC275" i="3"/>
  <c r="CD275" i="3"/>
  <c r="CC276" i="3"/>
  <c r="CD276" i="3"/>
  <c r="CD277" i="3"/>
  <c r="CC277" i="3"/>
  <c r="CD278" i="3"/>
  <c r="CC278" i="3"/>
  <c r="CC279" i="3"/>
  <c r="CD279" i="3"/>
  <c r="CD280" i="3"/>
  <c r="CC280" i="3"/>
  <c r="CD281" i="3"/>
  <c r="CC281" i="3"/>
  <c r="CD282" i="3"/>
  <c r="CC282" i="3"/>
  <c r="CD283" i="3"/>
  <c r="CC283" i="3"/>
  <c r="CD284" i="3"/>
  <c r="CC284" i="3"/>
  <c r="CD285" i="3"/>
  <c r="CC285" i="3"/>
  <c r="CD286" i="3"/>
  <c r="CC286" i="3"/>
  <c r="CD287" i="3"/>
  <c r="CC287" i="3"/>
  <c r="CD288" i="3"/>
  <c r="CC288" i="3"/>
  <c r="CD289" i="3"/>
  <c r="CC289" i="3"/>
  <c r="CD290" i="3"/>
  <c r="CC290" i="3"/>
  <c r="CD291" i="3"/>
  <c r="CC291" i="3"/>
  <c r="CC292" i="3"/>
  <c r="CD292" i="3"/>
  <c r="CC293" i="3"/>
  <c r="CD293" i="3"/>
  <c r="CD294" i="3"/>
  <c r="CC294" i="3"/>
  <c r="CC295" i="3"/>
  <c r="CD295" i="3"/>
  <c r="CD296" i="3"/>
  <c r="CC296" i="3"/>
  <c r="CC297" i="3"/>
  <c r="CD297" i="3"/>
  <c r="CD298" i="3"/>
  <c r="CC298" i="3"/>
  <c r="CC299" i="3"/>
  <c r="CD299" i="3"/>
  <c r="CD300" i="3"/>
  <c r="CC300" i="3"/>
  <c r="CC301" i="3"/>
  <c r="CD301" i="3"/>
  <c r="CD302" i="3"/>
  <c r="CC302" i="3"/>
  <c r="CC303" i="3"/>
  <c r="CD303" i="3"/>
  <c r="CD304" i="3"/>
  <c r="CC304" i="3"/>
  <c r="CD305" i="3"/>
  <c r="CC305" i="3"/>
  <c r="CC306" i="3"/>
  <c r="CD306" i="3"/>
  <c r="CD307" i="3"/>
  <c r="CC307" i="3"/>
  <c r="CD308" i="3"/>
  <c r="CC308" i="3"/>
  <c r="CD309" i="3"/>
  <c r="CC309" i="3"/>
  <c r="CC310" i="3"/>
  <c r="CD310" i="3"/>
  <c r="CD311" i="3"/>
  <c r="CC311" i="3"/>
  <c r="CD312" i="3"/>
  <c r="CC312" i="3"/>
  <c r="CC313" i="3"/>
  <c r="CD313" i="3"/>
  <c r="CD314" i="3"/>
  <c r="CC314" i="3"/>
  <c r="CD315" i="3"/>
  <c r="CC315" i="3"/>
  <c r="CC316" i="3"/>
  <c r="CD316" i="3"/>
  <c r="CD317" i="3"/>
  <c r="CC317" i="3"/>
  <c r="CD318" i="3"/>
  <c r="CC318" i="3"/>
  <c r="CC319" i="3"/>
  <c r="CD319" i="3"/>
  <c r="CC320" i="3"/>
  <c r="CD320" i="3"/>
  <c r="CC321" i="3"/>
  <c r="CD321" i="3"/>
  <c r="CC322" i="3"/>
  <c r="CD322" i="3"/>
  <c r="CD323" i="3"/>
  <c r="CC323" i="3"/>
  <c r="CC324" i="3"/>
  <c r="CD324" i="3"/>
  <c r="CD325" i="3"/>
  <c r="CC325" i="3"/>
  <c r="CC326" i="3"/>
  <c r="CD326" i="3"/>
  <c r="CD327" i="3"/>
  <c r="CC327" i="3"/>
  <c r="CC328" i="3"/>
  <c r="CD328" i="3"/>
  <c r="CD329" i="3"/>
  <c r="CC329" i="3"/>
  <c r="CC330" i="3"/>
  <c r="CD330" i="3"/>
  <c r="CD331" i="3"/>
  <c r="CC331" i="3"/>
  <c r="CC332" i="3"/>
  <c r="CD332" i="3"/>
  <c r="BY325" i="3"/>
  <c r="BX325" i="3"/>
  <c r="CA325" i="3" s="1"/>
  <c r="BY323" i="3"/>
  <c r="BX323" i="3"/>
  <c r="CA323" i="3" s="1"/>
  <c r="BY319" i="3"/>
  <c r="BX319" i="3"/>
  <c r="CA319" i="3" s="1"/>
  <c r="BX315" i="3"/>
  <c r="CA315" i="3" s="1"/>
  <c r="BY315" i="3"/>
  <c r="BY311" i="3"/>
  <c r="BX311" i="3"/>
  <c r="CA311" i="3" s="1"/>
  <c r="BY307" i="3"/>
  <c r="BX307" i="3"/>
  <c r="CA307" i="3" s="1"/>
  <c r="BY303" i="3"/>
  <c r="BX303" i="3"/>
  <c r="CA303" i="3" s="1"/>
  <c r="BY301" i="3"/>
  <c r="BX301" i="3"/>
  <c r="CA301" i="3" s="1"/>
  <c r="BX291" i="3"/>
  <c r="CA291" i="3" s="1"/>
  <c r="BY291" i="3"/>
  <c r="BY277" i="3"/>
  <c r="BX277" i="3"/>
  <c r="CA277" i="3" s="1"/>
  <c r="BY275" i="3"/>
  <c r="BX275" i="3"/>
  <c r="CA275" i="3" s="1"/>
  <c r="BX273" i="3"/>
  <c r="CA273" i="3" s="1"/>
  <c r="BY273" i="3"/>
  <c r="BY271" i="3"/>
  <c r="BX271" i="3"/>
  <c r="CA271" i="3" s="1"/>
  <c r="BX267" i="3"/>
  <c r="CA267" i="3" s="1"/>
  <c r="BY267" i="3"/>
  <c r="BY255" i="3"/>
  <c r="BX255" i="3"/>
  <c r="CA255" i="3" s="1"/>
  <c r="BY253" i="3"/>
  <c r="BX253" i="3"/>
  <c r="CA253" i="3" s="1"/>
  <c r="BY251" i="3"/>
  <c r="BX251" i="3"/>
  <c r="CA251" i="3" s="1"/>
  <c r="BX237" i="3"/>
  <c r="CA237" i="3" s="1"/>
  <c r="BY237" i="3"/>
  <c r="BX231" i="3"/>
  <c r="CA231" i="3" s="1"/>
  <c r="BY229" i="3"/>
  <c r="BX229" i="3"/>
  <c r="CA229" i="3" s="1"/>
  <c r="BX227" i="3"/>
  <c r="CA227" i="3" s="1"/>
  <c r="BX225" i="3"/>
  <c r="CA225" i="3" s="1"/>
  <c r="BY225" i="3"/>
  <c r="BX223" i="3"/>
  <c r="CA223" i="3" s="1"/>
  <c r="BY223" i="3"/>
  <c r="BY221" i="3"/>
  <c r="BX221" i="3"/>
  <c r="CA221" i="3" s="1"/>
  <c r="BY219" i="3"/>
  <c r="BX217" i="3"/>
  <c r="CA217" i="3" s="1"/>
  <c r="BY217" i="3"/>
  <c r="BY215" i="3"/>
  <c r="BX211" i="3"/>
  <c r="CA211" i="3" s="1"/>
  <c r="BY209" i="3"/>
  <c r="BX209" i="3"/>
  <c r="CA209" i="3" s="1"/>
  <c r="BX207" i="3"/>
  <c r="CA207" i="3" s="1"/>
  <c r="BX199" i="3"/>
  <c r="CA199" i="3" s="1"/>
  <c r="BX197" i="3"/>
  <c r="CA197" i="3" s="1"/>
  <c r="BY197" i="3"/>
  <c r="BX195" i="3"/>
  <c r="CA195" i="3" s="1"/>
  <c r="BY191" i="3"/>
  <c r="BX191" i="3"/>
  <c r="CA191" i="3" s="1"/>
  <c r="BY189" i="3"/>
  <c r="BX189" i="3"/>
  <c r="CA189" i="3" s="1"/>
  <c r="BX185" i="3"/>
  <c r="CA185" i="3" s="1"/>
  <c r="BY185" i="3"/>
  <c r="BX183" i="3"/>
  <c r="CA183" i="3" s="1"/>
  <c r="BY179" i="3"/>
  <c r="BX175" i="3"/>
  <c r="CA175" i="3" s="1"/>
  <c r="BX171" i="3"/>
  <c r="CA171" i="3" s="1"/>
  <c r="BY171" i="3"/>
  <c r="BX169" i="3"/>
  <c r="CA169" i="3" s="1"/>
  <c r="BY169" i="3"/>
  <c r="BX167" i="3"/>
  <c r="CA167" i="3" s="1"/>
  <c r="BX163" i="3"/>
  <c r="CA163" i="3" s="1"/>
  <c r="BY159" i="3"/>
  <c r="BX157" i="3"/>
  <c r="CA157" i="3" s="1"/>
  <c r="BY157" i="3"/>
  <c r="BX155" i="3"/>
  <c r="CA155" i="3" s="1"/>
  <c r="BY155" i="3"/>
  <c r="BY147" i="3"/>
  <c r="BX143" i="3"/>
  <c r="CA143" i="3" s="1"/>
  <c r="BX139" i="3"/>
  <c r="CA139" i="3" s="1"/>
  <c r="BY137" i="3"/>
  <c r="BX137" i="3"/>
  <c r="CA137" i="3" s="1"/>
  <c r="BY135" i="3"/>
  <c r="BY131" i="3"/>
  <c r="BX127" i="3"/>
  <c r="CA127" i="3" s="1"/>
  <c r="BX125" i="3"/>
  <c r="CA125" i="3" s="1"/>
  <c r="BY125" i="3"/>
  <c r="BX121" i="3"/>
  <c r="CA121" i="3" s="1"/>
  <c r="BY121" i="3"/>
  <c r="BY119" i="3"/>
  <c r="BX115" i="3"/>
  <c r="CA115" i="3" s="1"/>
  <c r="BX113" i="3"/>
  <c r="CA113" i="3" s="1"/>
  <c r="BY113" i="3"/>
  <c r="BY111" i="3"/>
  <c r="BX111" i="3"/>
  <c r="CA111" i="3" s="1"/>
  <c r="BX107" i="3"/>
  <c r="CA107" i="3" s="1"/>
  <c r="BY103" i="3"/>
  <c r="BX103" i="3"/>
  <c r="CA103" i="3" s="1"/>
  <c r="BY101" i="3"/>
  <c r="BX101" i="3"/>
  <c r="CA101" i="3" s="1"/>
  <c r="BX97" i="3"/>
  <c r="CA97" i="3" s="1"/>
  <c r="BY97" i="3"/>
  <c r="BY95" i="3"/>
  <c r="BX95" i="3"/>
  <c r="CA95" i="3" s="1"/>
  <c r="BY91" i="3"/>
  <c r="BX83" i="3"/>
  <c r="CA83" i="3" s="1"/>
  <c r="BX81" i="3"/>
  <c r="CA81" i="3" s="1"/>
  <c r="BY81" i="3"/>
  <c r="BX79" i="3"/>
  <c r="CA79" i="3" s="1"/>
  <c r="BX75" i="3"/>
  <c r="CA75" i="3" s="1"/>
  <c r="BX71" i="3"/>
  <c r="CA71" i="3" s="1"/>
  <c r="BX63" i="3"/>
  <c r="CA63" i="3" s="1"/>
  <c r="BX61" i="3"/>
  <c r="CA61" i="3" s="1"/>
  <c r="BY61" i="3"/>
  <c r="BY59" i="3"/>
  <c r="BX55" i="3"/>
  <c r="CA55" i="3" s="1"/>
  <c r="BX47" i="3"/>
  <c r="CA47" i="3" s="1"/>
  <c r="BY43" i="3"/>
  <c r="BX43" i="3"/>
  <c r="CA43" i="3" s="1"/>
  <c r="BX39" i="3"/>
  <c r="CA39" i="3" s="1"/>
  <c r="BX35" i="3"/>
  <c r="CA35" i="3" s="1"/>
  <c r="BX33" i="3"/>
  <c r="CA33" i="3" s="1"/>
  <c r="BY33" i="3"/>
  <c r="BX148" i="3"/>
  <c r="CA148" i="3" s="1"/>
  <c r="BY148" i="3"/>
  <c r="BY146" i="3"/>
  <c r="BX146" i="3"/>
  <c r="CA146" i="3" s="1"/>
  <c r="BX128" i="3"/>
  <c r="CA128" i="3" s="1"/>
  <c r="BY128" i="3"/>
  <c r="BY120" i="3"/>
  <c r="BZ119" i="3" s="1"/>
  <c r="BX120" i="3"/>
  <c r="CA120" i="3" s="1"/>
  <c r="BX116" i="3"/>
  <c r="CA116" i="3" s="1"/>
  <c r="BY116" i="3"/>
  <c r="BX114" i="3"/>
  <c r="CA114" i="3" s="1"/>
  <c r="BY114" i="3"/>
  <c r="BX110" i="3"/>
  <c r="CA110" i="3" s="1"/>
  <c r="BY110" i="3"/>
  <c r="BX98" i="3"/>
  <c r="CA98" i="3" s="1"/>
  <c r="BY98" i="3"/>
  <c r="BX34" i="3"/>
  <c r="CA34" i="3" s="1"/>
  <c r="BY34" i="3"/>
  <c r="BY333" i="3"/>
  <c r="BX333" i="3"/>
  <c r="CA333" i="3" s="1"/>
  <c r="BY330" i="3"/>
  <c r="BX330" i="3"/>
  <c r="CA330" i="3" s="1"/>
  <c r="BX326" i="3"/>
  <c r="CA326" i="3" s="1"/>
  <c r="BY326" i="3"/>
  <c r="BY320" i="3"/>
  <c r="BZ319" i="3" s="1"/>
  <c r="BX320" i="3"/>
  <c r="CA320" i="3" s="1"/>
  <c r="BX318" i="3"/>
  <c r="CA318" i="3" s="1"/>
  <c r="BY318" i="3"/>
  <c r="BY316" i="3"/>
  <c r="BX316" i="3"/>
  <c r="CA316" i="3" s="1"/>
  <c r="BY314" i="3"/>
  <c r="BX314" i="3"/>
  <c r="CA314" i="3" s="1"/>
  <c r="BX302" i="3"/>
  <c r="CA302" i="3" s="1"/>
  <c r="BY302" i="3"/>
  <c r="BY294" i="3"/>
  <c r="BX294" i="3"/>
  <c r="CA294" i="3" s="1"/>
  <c r="BX288" i="3"/>
  <c r="CA288" i="3" s="1"/>
  <c r="BY288" i="3"/>
  <c r="BX286" i="3"/>
  <c r="CA286" i="3" s="1"/>
  <c r="BY286" i="3"/>
  <c r="BY284" i="3"/>
  <c r="BX284" i="3"/>
  <c r="CA284" i="3" s="1"/>
  <c r="BX280" i="3"/>
  <c r="CA280" i="3" s="1"/>
  <c r="BY280" i="3"/>
  <c r="BX274" i="3"/>
  <c r="CA274" i="3" s="1"/>
  <c r="BY274" i="3"/>
  <c r="BY270" i="3"/>
  <c r="BX270" i="3"/>
  <c r="CA270" i="3" s="1"/>
  <c r="BX262" i="3"/>
  <c r="CA262" i="3" s="1"/>
  <c r="BY262" i="3"/>
  <c r="BX258" i="3"/>
  <c r="CA258" i="3" s="1"/>
  <c r="BY258" i="3"/>
  <c r="BX252" i="3"/>
  <c r="CA252" i="3" s="1"/>
  <c r="BY252" i="3"/>
  <c r="BX250" i="3"/>
  <c r="CA250" i="3" s="1"/>
  <c r="BY250" i="3"/>
  <c r="BX246" i="3"/>
  <c r="CA246" i="3" s="1"/>
  <c r="BY246" i="3"/>
  <c r="BY242" i="3"/>
  <c r="BX242" i="3"/>
  <c r="CA242" i="3" s="1"/>
  <c r="BX240" i="3"/>
  <c r="CA240" i="3" s="1"/>
  <c r="BY240" i="3"/>
  <c r="BY238" i="3"/>
  <c r="BX238" i="3"/>
  <c r="CA238" i="3" s="1"/>
  <c r="BY234" i="3"/>
  <c r="BX232" i="3"/>
  <c r="CA232" i="3" s="1"/>
  <c r="BY232" i="3"/>
  <c r="BX230" i="3"/>
  <c r="CA230" i="3" s="1"/>
  <c r="BY230" i="3"/>
  <c r="BY228" i="3"/>
  <c r="BX226" i="3"/>
  <c r="CA226" i="3" s="1"/>
  <c r="BY226" i="3"/>
  <c r="BY224" i="3"/>
  <c r="BX222" i="3"/>
  <c r="CA222" i="3" s="1"/>
  <c r="BY222" i="3"/>
  <c r="BX216" i="3"/>
  <c r="CA216" i="3" s="1"/>
  <c r="BX214" i="3"/>
  <c r="CA214" i="3" s="1"/>
  <c r="BY214" i="3"/>
  <c r="BY212" i="3"/>
  <c r="BY210" i="3"/>
  <c r="BX208" i="3"/>
  <c r="CA208" i="3" s="1"/>
  <c r="BY208" i="3"/>
  <c r="BY206" i="3"/>
  <c r="BY204" i="3"/>
  <c r="BX202" i="3"/>
  <c r="CA202" i="3" s="1"/>
  <c r="BY202" i="3"/>
  <c r="BY200" i="3"/>
  <c r="BX200" i="3"/>
  <c r="CA200" i="3" s="1"/>
  <c r="BX198" i="3"/>
  <c r="CA198" i="3" s="1"/>
  <c r="BY196" i="3"/>
  <c r="BY194" i="3"/>
  <c r="BY188" i="3"/>
  <c r="BX184" i="3"/>
  <c r="CA184" i="3" s="1"/>
  <c r="BY182" i="3"/>
  <c r="BX180" i="3"/>
  <c r="CA180" i="3" s="1"/>
  <c r="BY178" i="3"/>
  <c r="BX176" i="3"/>
  <c r="CA176" i="3" s="1"/>
  <c r="BY174" i="3"/>
  <c r="BX172" i="3"/>
  <c r="CA172" i="3" s="1"/>
  <c r="BY172" i="3"/>
  <c r="BY170" i="3"/>
  <c r="BX170" i="3"/>
  <c r="CA170" i="3" s="1"/>
  <c r="BY166" i="3"/>
  <c r="BX164" i="3"/>
  <c r="CA164" i="3" s="1"/>
  <c r="BX162" i="3"/>
  <c r="CA162" i="3" s="1"/>
  <c r="BY162" i="3"/>
  <c r="BY160" i="3"/>
  <c r="BX158" i="3"/>
  <c r="CA158" i="3" s="1"/>
  <c r="BY158" i="3"/>
  <c r="BX156" i="3"/>
  <c r="CA156" i="3" s="1"/>
  <c r="BY154" i="3"/>
  <c r="BX152" i="3"/>
  <c r="CA152" i="3" s="1"/>
  <c r="BY150" i="3"/>
  <c r="BX144" i="3"/>
  <c r="CA144" i="3" s="1"/>
  <c r="BY144" i="3"/>
  <c r="BZ143" i="3" s="1"/>
  <c r="BY142" i="3"/>
  <c r="BX142" i="3"/>
  <c r="CA142" i="3" s="1"/>
  <c r="BY140" i="3"/>
  <c r="BY138" i="3"/>
  <c r="BX136" i="3"/>
  <c r="CA136" i="3" s="1"/>
  <c r="BY134" i="3"/>
  <c r="BX134" i="3"/>
  <c r="CA134" i="3" s="1"/>
  <c r="BX132" i="3"/>
  <c r="CA132" i="3" s="1"/>
  <c r="BY132" i="3"/>
  <c r="BY130" i="3"/>
  <c r="BY126" i="3"/>
  <c r="BX126" i="3"/>
  <c r="CA126" i="3" s="1"/>
  <c r="BX124" i="3"/>
  <c r="CA124" i="3" s="1"/>
  <c r="BY124" i="3"/>
  <c r="BX122" i="3"/>
  <c r="CA122" i="3" s="1"/>
  <c r="BX118" i="3"/>
  <c r="CA118" i="3" s="1"/>
  <c r="BX112" i="3"/>
  <c r="CA112" i="3" s="1"/>
  <c r="BX108" i="3"/>
  <c r="CA108" i="3" s="1"/>
  <c r="BY106" i="3"/>
  <c r="BZ106" i="3" s="1"/>
  <c r="BX104" i="3"/>
  <c r="CA104" i="3" s="1"/>
  <c r="BY102" i="3"/>
  <c r="BX102" i="3"/>
  <c r="CA102" i="3" s="1"/>
  <c r="BX100" i="3"/>
  <c r="CA100" i="3" s="1"/>
  <c r="BX96" i="3"/>
  <c r="CA96" i="3" s="1"/>
  <c r="BX94" i="3"/>
  <c r="CA94" i="3" s="1"/>
  <c r="BY94" i="3"/>
  <c r="BX92" i="3"/>
  <c r="CA92" i="3" s="1"/>
  <c r="BX90" i="3"/>
  <c r="CA90" i="3" s="1"/>
  <c r="BY90" i="3"/>
  <c r="BX88" i="3"/>
  <c r="CA88" i="3" s="1"/>
  <c r="BY86" i="3"/>
  <c r="BY84" i="3"/>
  <c r="BX84" i="3"/>
  <c r="CA84" i="3" s="1"/>
  <c r="BY82" i="3"/>
  <c r="BZ81" i="3" s="1"/>
  <c r="BX80" i="3"/>
  <c r="CA80" i="3" s="1"/>
  <c r="BY80" i="3"/>
  <c r="BY78" i="3"/>
  <c r="BX78" i="3"/>
  <c r="CA78" i="3" s="1"/>
  <c r="BX76" i="3"/>
  <c r="CA76" i="3" s="1"/>
  <c r="BY74" i="3"/>
  <c r="BX72" i="3"/>
  <c r="CA72" i="3" s="1"/>
  <c r="BY70" i="3"/>
  <c r="BX70" i="3"/>
  <c r="CA70" i="3" s="1"/>
  <c r="BY68" i="3"/>
  <c r="BY66" i="3"/>
  <c r="BX66" i="3"/>
  <c r="CA66" i="3" s="1"/>
  <c r="BX64" i="3"/>
  <c r="CA64" i="3" s="1"/>
  <c r="BY64" i="3"/>
  <c r="BY62" i="3"/>
  <c r="BZ62" i="3" s="1"/>
  <c r="BX60" i="3"/>
  <c r="CA60" i="3" s="1"/>
  <c r="BY58" i="3"/>
  <c r="BX56" i="3"/>
  <c r="CA56" i="3" s="1"/>
  <c r="BX54" i="3"/>
  <c r="CA54" i="3" s="1"/>
  <c r="BY52" i="3"/>
  <c r="BX50" i="3"/>
  <c r="CA50" i="3" s="1"/>
  <c r="BX48" i="3"/>
  <c r="CA48" i="3" s="1"/>
  <c r="BY46" i="3"/>
  <c r="BX44" i="3"/>
  <c r="CA44" i="3" s="1"/>
  <c r="BY44" i="3"/>
  <c r="BY42" i="3"/>
  <c r="BZ41" i="3" s="1"/>
  <c r="BX42" i="3"/>
  <c r="CA42" i="3" s="1"/>
  <c r="BY40" i="3"/>
  <c r="BY38" i="3"/>
  <c r="BX36" i="3"/>
  <c r="CA36" i="3" s="1"/>
  <c r="BZ107" i="3" l="1"/>
  <c r="BZ63" i="3"/>
  <c r="BZ211" i="3"/>
  <c r="BZ139" i="3"/>
  <c r="BZ183" i="3"/>
  <c r="BZ83" i="3"/>
  <c r="BZ231" i="3"/>
  <c r="BZ39" i="3"/>
  <c r="BZ79" i="3"/>
  <c r="BZ163" i="3"/>
  <c r="BZ207" i="3"/>
  <c r="BZ227" i="3"/>
  <c r="BZ34" i="3"/>
  <c r="BZ115" i="3"/>
  <c r="BZ35" i="3"/>
  <c r="BZ226" i="3"/>
  <c r="BZ114" i="3"/>
  <c r="BZ198" i="3"/>
  <c r="BZ126" i="3"/>
  <c r="BZ47" i="3"/>
  <c r="BZ292" i="3"/>
  <c r="BZ71" i="3"/>
  <c r="BZ195" i="3"/>
  <c r="BZ127" i="3"/>
  <c r="BZ46" i="3"/>
  <c r="BZ199" i="3"/>
  <c r="BZ54" i="3"/>
  <c r="BZ75" i="3"/>
  <c r="BZ175" i="3"/>
  <c r="BZ283" i="3"/>
  <c r="BZ197" i="3"/>
  <c r="BZ254" i="3"/>
  <c r="BZ310" i="3"/>
  <c r="BZ156" i="3"/>
  <c r="BZ236" i="3"/>
  <c r="BZ266" i="3"/>
  <c r="CF230" i="3"/>
  <c r="CF174" i="3"/>
  <c r="CE102" i="3"/>
  <c r="CH102" i="3" s="1"/>
  <c r="CE38" i="3"/>
  <c r="CH38" i="3" s="1"/>
  <c r="BZ92" i="3"/>
  <c r="BZ121" i="3"/>
  <c r="BZ290" i="3"/>
  <c r="BZ122" i="3"/>
  <c r="BZ205" i="3"/>
  <c r="BZ60" i="3"/>
  <c r="BZ118" i="3"/>
  <c r="BZ300" i="3"/>
  <c r="BZ104" i="3"/>
  <c r="BZ100" i="3"/>
  <c r="BZ131" i="3"/>
  <c r="BZ171" i="3"/>
  <c r="BZ184" i="3"/>
  <c r="BZ186" i="3"/>
  <c r="BZ255" i="3"/>
  <c r="BZ311" i="3"/>
  <c r="BZ67" i="3"/>
  <c r="BZ73" i="3"/>
  <c r="BZ241" i="3"/>
  <c r="BZ313" i="3"/>
  <c r="BZ145" i="3"/>
  <c r="BZ96" i="3"/>
  <c r="BZ218" i="3"/>
  <c r="BZ325" i="3"/>
  <c r="BZ95" i="3"/>
  <c r="BZ272" i="3"/>
  <c r="BZ48" i="3"/>
  <c r="BZ176" i="3"/>
  <c r="BZ161" i="3"/>
  <c r="BZ173" i="3"/>
  <c r="BZ251" i="3"/>
  <c r="BZ261" i="3"/>
  <c r="BZ36" i="3"/>
  <c r="BZ56" i="3"/>
  <c r="BZ108" i="3"/>
  <c r="BZ192" i="3"/>
  <c r="BZ43" i="3"/>
  <c r="BZ287" i="3"/>
  <c r="BZ301" i="3"/>
  <c r="BZ180" i="3"/>
  <c r="BZ69" i="3"/>
  <c r="BZ149" i="3"/>
  <c r="BZ169" i="3"/>
  <c r="BZ297" i="3"/>
  <c r="BZ221" i="3"/>
  <c r="BZ49" i="3"/>
  <c r="BZ37" i="3"/>
  <c r="BZ85" i="3"/>
  <c r="BZ181" i="3"/>
  <c r="BZ213" i="3"/>
  <c r="BZ177" i="3"/>
  <c r="BZ203" i="3"/>
  <c r="BZ53" i="3"/>
  <c r="BZ243" i="3"/>
  <c r="BZ331" i="3"/>
  <c r="BZ326" i="3"/>
  <c r="BZ135" i="3"/>
  <c r="BZ76" i="3"/>
  <c r="BZ117" i="3"/>
  <c r="BZ51" i="3"/>
  <c r="BZ123" i="3"/>
  <c r="BZ133" i="3"/>
  <c r="BZ229" i="3"/>
  <c r="BZ233" i="3"/>
  <c r="BZ329" i="3"/>
  <c r="BZ168" i="3"/>
  <c r="BZ190" i="3"/>
  <c r="BZ162" i="3"/>
  <c r="BZ262" i="3"/>
  <c r="BZ157" i="3"/>
  <c r="BZ223" i="3"/>
  <c r="BZ315" i="3"/>
  <c r="BZ50" i="3"/>
  <c r="BZ164" i="3"/>
  <c r="BZ65" i="3"/>
  <c r="BZ141" i="3"/>
  <c r="BZ97" i="3"/>
  <c r="BZ147" i="3"/>
  <c r="BZ90" i="3"/>
  <c r="BZ102" i="3"/>
  <c r="BZ112" i="3"/>
  <c r="BZ136" i="3"/>
  <c r="BZ154" i="3"/>
  <c r="BZ178" i="3"/>
  <c r="BZ214" i="3"/>
  <c r="BZ228" i="3"/>
  <c r="CE171" i="3"/>
  <c r="CH171" i="3" s="1"/>
  <c r="CF159" i="3"/>
  <c r="CF147" i="3"/>
  <c r="CE143" i="3"/>
  <c r="CH143" i="3" s="1"/>
  <c r="CF131" i="3"/>
  <c r="CF127" i="3"/>
  <c r="CE99" i="3"/>
  <c r="CH99" i="3" s="1"/>
  <c r="CF83" i="3"/>
  <c r="CF79" i="3"/>
  <c r="CE67" i="3"/>
  <c r="CH67" i="3" s="1"/>
  <c r="CE51" i="3"/>
  <c r="CH51" i="3" s="1"/>
  <c r="CE47" i="3"/>
  <c r="CH47" i="3" s="1"/>
  <c r="CF35" i="3"/>
  <c r="BZ132" i="3"/>
  <c r="BZ151" i="3"/>
  <c r="BZ275" i="3"/>
  <c r="BZ305" i="3"/>
  <c r="BZ321" i="3"/>
  <c r="BZ258" i="3"/>
  <c r="BZ278" i="3"/>
  <c r="BZ323" i="3"/>
  <c r="BZ288" i="3"/>
  <c r="BZ296" i="3"/>
  <c r="BZ328" i="3"/>
  <c r="BZ58" i="3"/>
  <c r="BZ208" i="3"/>
  <c r="BZ246" i="3"/>
  <c r="BZ93" i="3"/>
  <c r="BZ129" i="3"/>
  <c r="BZ111" i="3"/>
  <c r="BZ152" i="3"/>
  <c r="BZ174" i="3"/>
  <c r="BZ153" i="3"/>
  <c r="BZ165" i="3"/>
  <c r="BZ193" i="3"/>
  <c r="BZ237" i="3"/>
  <c r="BZ269" i="3"/>
  <c r="BZ293" i="3"/>
  <c r="BZ216" i="3"/>
  <c r="BZ220" i="3"/>
  <c r="BZ44" i="3"/>
  <c r="BZ66" i="3"/>
  <c r="BZ72" i="3"/>
  <c r="BZ88" i="3"/>
  <c r="BZ98" i="3"/>
  <c r="BZ204" i="3"/>
  <c r="BZ281" i="3"/>
  <c r="BZ309" i="3"/>
  <c r="BZ191" i="3"/>
  <c r="CE129" i="3"/>
  <c r="CH129" i="3" s="1"/>
  <c r="CF129" i="3"/>
  <c r="CF125" i="3"/>
  <c r="CE125" i="3"/>
  <c r="CH125" i="3" s="1"/>
  <c r="CE123" i="3"/>
  <c r="CH123" i="3" s="1"/>
  <c r="CF123" i="3"/>
  <c r="CF121" i="3"/>
  <c r="CE121" i="3"/>
  <c r="CH121" i="3" s="1"/>
  <c r="CE117" i="3"/>
  <c r="CH117" i="3" s="1"/>
  <c r="CF117" i="3"/>
  <c r="CE111" i="3"/>
  <c r="CH111" i="3" s="1"/>
  <c r="CF111" i="3"/>
  <c r="CF107" i="3"/>
  <c r="CE107" i="3"/>
  <c r="CH107" i="3" s="1"/>
  <c r="CE105" i="3"/>
  <c r="CH105" i="3" s="1"/>
  <c r="CF105" i="3"/>
  <c r="CE103" i="3"/>
  <c r="CH103" i="3" s="1"/>
  <c r="CF103" i="3"/>
  <c r="CF91" i="3"/>
  <c r="CE91" i="3"/>
  <c r="CH91" i="3" s="1"/>
  <c r="CF89" i="3"/>
  <c r="CE89" i="3"/>
  <c r="CH89" i="3" s="1"/>
  <c r="CF69" i="3"/>
  <c r="CE69" i="3"/>
  <c r="CH69" i="3" s="1"/>
  <c r="CE65" i="3"/>
  <c r="CH65" i="3" s="1"/>
  <c r="CF65" i="3"/>
  <c r="CF49" i="3"/>
  <c r="CE49" i="3"/>
  <c r="CH49" i="3" s="1"/>
  <c r="CF39" i="3"/>
  <c r="CE39" i="3"/>
  <c r="CH39" i="3" s="1"/>
  <c r="CE33" i="3"/>
  <c r="CH33" i="3" s="1"/>
  <c r="CF33" i="3"/>
  <c r="BZ68" i="3"/>
  <c r="BZ74" i="3"/>
  <c r="BZ82" i="3"/>
  <c r="BZ194" i="3"/>
  <c r="BZ206" i="3"/>
  <c r="BZ185" i="3"/>
  <c r="BZ247" i="3"/>
  <c r="BZ267" i="3"/>
  <c r="BZ289" i="3"/>
  <c r="BZ232" i="3"/>
  <c r="BZ242" i="3"/>
  <c r="BZ330" i="3"/>
  <c r="BZ215" i="3"/>
  <c r="BZ295" i="3"/>
  <c r="BZ248" i="3"/>
  <c r="BZ268" i="3"/>
  <c r="BZ284" i="3"/>
  <c r="BZ320" i="3"/>
  <c r="BZ45" i="3"/>
  <c r="BZ61" i="3"/>
  <c r="BZ77" i="3"/>
  <c r="BZ89" i="3"/>
  <c r="BZ101" i="3"/>
  <c r="BZ187" i="3"/>
  <c r="BZ209" i="3"/>
  <c r="BZ225" i="3"/>
  <c r="BZ249" i="3"/>
  <c r="BZ257" i="3"/>
  <c r="BZ279" i="3"/>
  <c r="BZ285" i="3"/>
  <c r="BZ317" i="3"/>
  <c r="BZ91" i="3"/>
  <c r="BZ99" i="3"/>
  <c r="BZ80" i="3"/>
  <c r="BZ130" i="3"/>
  <c r="BZ170" i="3"/>
  <c r="BZ188" i="3"/>
  <c r="BZ196" i="3"/>
  <c r="BZ250" i="3"/>
  <c r="BZ270" i="3"/>
  <c r="BZ274" i="3"/>
  <c r="BZ302" i="3"/>
  <c r="BZ318" i="3"/>
  <c r="BZ324" i="3"/>
  <c r="CF321" i="3"/>
  <c r="CE321" i="3"/>
  <c r="CH321" i="3" s="1"/>
  <c r="CE319" i="3"/>
  <c r="CH319" i="3" s="1"/>
  <c r="CF319" i="3"/>
  <c r="CE313" i="3"/>
  <c r="CH313" i="3" s="1"/>
  <c r="CF313" i="3"/>
  <c r="CE303" i="3"/>
  <c r="CH303" i="3" s="1"/>
  <c r="CF303" i="3"/>
  <c r="CF301" i="3"/>
  <c r="CE301" i="3"/>
  <c r="CH301" i="3" s="1"/>
  <c r="CE299" i="3"/>
  <c r="CH299" i="3" s="1"/>
  <c r="CF299" i="3"/>
  <c r="CF297" i="3"/>
  <c r="CE297" i="3"/>
  <c r="CH297" i="3" s="1"/>
  <c r="CE295" i="3"/>
  <c r="CH295" i="3" s="1"/>
  <c r="CF295" i="3"/>
  <c r="CE293" i="3"/>
  <c r="CH293" i="3" s="1"/>
  <c r="CF293" i="3"/>
  <c r="CF279" i="3"/>
  <c r="CE279" i="3"/>
  <c r="CH279" i="3" s="1"/>
  <c r="CF275" i="3"/>
  <c r="CE275" i="3"/>
  <c r="CH275" i="3" s="1"/>
  <c r="CE273" i="3"/>
  <c r="CH273" i="3" s="1"/>
  <c r="CF273" i="3"/>
  <c r="CF267" i="3"/>
  <c r="CE267" i="3"/>
  <c r="CH267" i="3" s="1"/>
  <c r="CF265" i="3"/>
  <c r="CE265" i="3"/>
  <c r="CH265" i="3" s="1"/>
  <c r="CE255" i="3"/>
  <c r="CH255" i="3" s="1"/>
  <c r="CF255" i="3"/>
  <c r="CE253" i="3"/>
  <c r="CH253" i="3" s="1"/>
  <c r="CF253" i="3"/>
  <c r="CF243" i="3"/>
  <c r="CE243" i="3"/>
  <c r="CH243" i="3" s="1"/>
  <c r="CE239" i="3"/>
  <c r="CH239" i="3" s="1"/>
  <c r="CF239" i="3"/>
  <c r="CF237" i="3"/>
  <c r="CE237" i="3"/>
  <c r="CH237" i="3" s="1"/>
  <c r="CF235" i="3"/>
  <c r="CE235" i="3"/>
  <c r="CH235" i="3" s="1"/>
  <c r="CE231" i="3"/>
  <c r="CH231" i="3" s="1"/>
  <c r="CF231" i="3"/>
  <c r="CG230" i="3" s="1"/>
  <c r="CF225" i="3"/>
  <c r="CE225" i="3"/>
  <c r="CH225" i="3" s="1"/>
  <c r="CF223" i="3"/>
  <c r="CE223" i="3"/>
  <c r="CH223" i="3" s="1"/>
  <c r="CF221" i="3"/>
  <c r="CE221" i="3"/>
  <c r="CH221" i="3" s="1"/>
  <c r="CF219" i="3"/>
  <c r="CE219" i="3"/>
  <c r="CH219" i="3" s="1"/>
  <c r="CE217" i="3"/>
  <c r="CH217" i="3" s="1"/>
  <c r="CF217" i="3"/>
  <c r="CE211" i="3"/>
  <c r="CH211" i="3" s="1"/>
  <c r="CF211" i="3"/>
  <c r="CF209" i="3"/>
  <c r="CE209" i="3"/>
  <c r="CH209" i="3" s="1"/>
  <c r="CF207" i="3"/>
  <c r="CE207" i="3"/>
  <c r="CH207" i="3" s="1"/>
  <c r="CF205" i="3"/>
  <c r="CE205" i="3"/>
  <c r="CH205" i="3" s="1"/>
  <c r="CE201" i="3"/>
  <c r="CH201" i="3" s="1"/>
  <c r="CF201" i="3"/>
  <c r="CF199" i="3"/>
  <c r="CE199" i="3"/>
  <c r="CH199" i="3" s="1"/>
  <c r="CF195" i="3"/>
  <c r="CE195" i="3"/>
  <c r="CH195" i="3" s="1"/>
  <c r="CF193" i="3"/>
  <c r="CE193" i="3"/>
  <c r="CH193" i="3" s="1"/>
  <c r="CF187" i="3"/>
  <c r="CE187" i="3"/>
  <c r="CH187" i="3" s="1"/>
  <c r="CF179" i="3"/>
  <c r="CE179" i="3"/>
  <c r="CH179" i="3" s="1"/>
  <c r="CF171" i="3"/>
  <c r="CF165" i="3"/>
  <c r="CE165" i="3"/>
  <c r="CH165" i="3" s="1"/>
  <c r="CE161" i="3"/>
  <c r="CH161" i="3" s="1"/>
  <c r="CF161" i="3"/>
  <c r="CE159" i="3"/>
  <c r="CH159" i="3" s="1"/>
  <c r="CF149" i="3"/>
  <c r="CE149" i="3"/>
  <c r="CH149" i="3" s="1"/>
  <c r="CE147" i="3"/>
  <c r="CH147" i="3" s="1"/>
  <c r="CF145" i="3"/>
  <c r="CE145" i="3"/>
  <c r="CH145" i="3" s="1"/>
  <c r="CF143" i="3"/>
  <c r="CE137" i="3"/>
  <c r="CH137" i="3" s="1"/>
  <c r="CF137" i="3"/>
  <c r="CF135" i="3"/>
  <c r="CE135" i="3"/>
  <c r="CH135" i="3" s="1"/>
  <c r="CF133" i="3"/>
  <c r="CE133" i="3"/>
  <c r="CH133" i="3" s="1"/>
  <c r="CE131" i="3"/>
  <c r="CH131" i="3" s="1"/>
  <c r="CE127" i="3"/>
  <c r="CH127" i="3" s="1"/>
  <c r="CF119" i="3"/>
  <c r="CE119" i="3"/>
  <c r="CH119" i="3" s="1"/>
  <c r="CE115" i="3"/>
  <c r="CH115" i="3" s="1"/>
  <c r="CF115" i="3"/>
  <c r="CF113" i="3"/>
  <c r="CE113" i="3"/>
  <c r="CH113" i="3" s="1"/>
  <c r="CF109" i="3"/>
  <c r="CE109" i="3"/>
  <c r="CH109" i="3" s="1"/>
  <c r="CF101" i="3"/>
  <c r="CE101" i="3"/>
  <c r="CH101" i="3" s="1"/>
  <c r="CF99" i="3"/>
  <c r="CF97" i="3"/>
  <c r="CE97" i="3"/>
  <c r="CH97" i="3" s="1"/>
  <c r="CF95" i="3"/>
  <c r="CE95" i="3"/>
  <c r="CH95" i="3" s="1"/>
  <c r="CF93" i="3"/>
  <c r="CE93" i="3"/>
  <c r="CH93" i="3" s="1"/>
  <c r="CF87" i="3"/>
  <c r="CE87" i="3"/>
  <c r="CH87" i="3" s="1"/>
  <c r="CF85" i="3"/>
  <c r="CE85" i="3"/>
  <c r="CH85" i="3" s="1"/>
  <c r="CE83" i="3"/>
  <c r="CH83" i="3" s="1"/>
  <c r="CF81" i="3"/>
  <c r="CE81" i="3"/>
  <c r="CH81" i="3" s="1"/>
  <c r="CE79" i="3"/>
  <c r="CH79" i="3" s="1"/>
  <c r="CF77" i="3"/>
  <c r="CE77" i="3"/>
  <c r="CH77" i="3" s="1"/>
  <c r="CF75" i="3"/>
  <c r="CE75" i="3"/>
  <c r="CH75" i="3" s="1"/>
  <c r="CE73" i="3"/>
  <c r="CH73" i="3" s="1"/>
  <c r="CF73" i="3"/>
  <c r="CF71" i="3"/>
  <c r="CE71" i="3"/>
  <c r="CH71" i="3" s="1"/>
  <c r="CF67" i="3"/>
  <c r="CF63" i="3"/>
  <c r="CE63" i="3"/>
  <c r="CH63" i="3" s="1"/>
  <c r="CE61" i="3"/>
  <c r="CH61" i="3" s="1"/>
  <c r="CF61" i="3"/>
  <c r="CE59" i="3"/>
  <c r="CH59" i="3" s="1"/>
  <c r="CF59" i="3"/>
  <c r="CF57" i="3"/>
  <c r="CE57" i="3"/>
  <c r="CH57" i="3" s="1"/>
  <c r="CF55" i="3"/>
  <c r="CE55" i="3"/>
  <c r="CH55" i="3" s="1"/>
  <c r="CF53" i="3"/>
  <c r="CE53" i="3"/>
  <c r="CH53" i="3" s="1"/>
  <c r="CF51" i="3"/>
  <c r="CF47" i="3"/>
  <c r="CE45" i="3"/>
  <c r="CH45" i="3" s="1"/>
  <c r="CF45" i="3"/>
  <c r="CF43" i="3"/>
  <c r="CE43" i="3"/>
  <c r="CH43" i="3" s="1"/>
  <c r="CE41" i="3"/>
  <c r="CH41" i="3" s="1"/>
  <c r="CF41" i="3"/>
  <c r="CF37" i="3"/>
  <c r="CE37" i="3"/>
  <c r="CH37" i="3" s="1"/>
  <c r="CE35" i="3"/>
  <c r="CH35" i="3" s="1"/>
  <c r="BZ40" i="3"/>
  <c r="BZ52" i="3"/>
  <c r="BZ70" i="3"/>
  <c r="BZ84" i="3"/>
  <c r="BZ116" i="3"/>
  <c r="BZ142" i="3"/>
  <c r="BZ148" i="3"/>
  <c r="BZ172" i="3"/>
  <c r="BZ202" i="3"/>
  <c r="BZ210" i="3"/>
  <c r="BZ155" i="3"/>
  <c r="BZ217" i="3"/>
  <c r="BZ271" i="3"/>
  <c r="BZ282" i="3"/>
  <c r="BZ179" i="3"/>
  <c r="BZ291" i="3"/>
  <c r="BZ299" i="3"/>
  <c r="BZ307" i="3"/>
  <c r="BZ280" i="3"/>
  <c r="BZ308" i="3"/>
  <c r="BZ120" i="3"/>
  <c r="CE331" i="3"/>
  <c r="CH331" i="3" s="1"/>
  <c r="CF331" i="3"/>
  <c r="CE327" i="3"/>
  <c r="CH327" i="3" s="1"/>
  <c r="CF327" i="3"/>
  <c r="CF323" i="3"/>
  <c r="CE323" i="3"/>
  <c r="CH323" i="3" s="1"/>
  <c r="CF315" i="3"/>
  <c r="CE315" i="3"/>
  <c r="CH315" i="3" s="1"/>
  <c r="CE311" i="3"/>
  <c r="CH311" i="3" s="1"/>
  <c r="CF311" i="3"/>
  <c r="CE307" i="3"/>
  <c r="CH307" i="3" s="1"/>
  <c r="CF307" i="3"/>
  <c r="CF289" i="3"/>
  <c r="CE289" i="3"/>
  <c r="CH289" i="3" s="1"/>
  <c r="CF285" i="3"/>
  <c r="CE285" i="3"/>
  <c r="CH285" i="3" s="1"/>
  <c r="CF281" i="3"/>
  <c r="CE281" i="3"/>
  <c r="CH281" i="3" s="1"/>
  <c r="CE277" i="3"/>
  <c r="CH277" i="3" s="1"/>
  <c r="CF277" i="3"/>
  <c r="CF269" i="3"/>
  <c r="CE269" i="3"/>
  <c r="CH269" i="3" s="1"/>
  <c r="CE261" i="3"/>
  <c r="CH261" i="3" s="1"/>
  <c r="CF261" i="3"/>
  <c r="CE257" i="3"/>
  <c r="CH257" i="3" s="1"/>
  <c r="CF257" i="3"/>
  <c r="CE249" i="3"/>
  <c r="CH249" i="3" s="1"/>
  <c r="CF249" i="3"/>
  <c r="CE245" i="3"/>
  <c r="CH245" i="3" s="1"/>
  <c r="CF245" i="3"/>
  <c r="CE241" i="3"/>
  <c r="CH241" i="3" s="1"/>
  <c r="CF241" i="3"/>
  <c r="CE233" i="3"/>
  <c r="CH233" i="3" s="1"/>
  <c r="CF233" i="3"/>
  <c r="CF229" i="3"/>
  <c r="CE229" i="3"/>
  <c r="CH229" i="3" s="1"/>
  <c r="CF213" i="3"/>
  <c r="CE213" i="3"/>
  <c r="CH213" i="3" s="1"/>
  <c r="CF197" i="3"/>
  <c r="CE197" i="3"/>
  <c r="CH197" i="3" s="1"/>
  <c r="CF189" i="3"/>
  <c r="CE189" i="3"/>
  <c r="CH189" i="3" s="1"/>
  <c r="CE185" i="3"/>
  <c r="CH185" i="3" s="1"/>
  <c r="CF185" i="3"/>
  <c r="CE181" i="3"/>
  <c r="CH181" i="3" s="1"/>
  <c r="CF181" i="3"/>
  <c r="CF177" i="3"/>
  <c r="CE177" i="3"/>
  <c r="CH177" i="3" s="1"/>
  <c r="CF167" i="3"/>
  <c r="CE167" i="3"/>
  <c r="CH167" i="3" s="1"/>
  <c r="CF163" i="3"/>
  <c r="CE163" i="3"/>
  <c r="CH163" i="3" s="1"/>
  <c r="CE157" i="3"/>
  <c r="CH157" i="3" s="1"/>
  <c r="CF157" i="3"/>
  <c r="CF153" i="3"/>
  <c r="CE153" i="3"/>
  <c r="CH153" i="3" s="1"/>
  <c r="CF139" i="3"/>
  <c r="CE139" i="3"/>
  <c r="CH139" i="3" s="1"/>
  <c r="BZ137" i="3"/>
  <c r="BZ113" i="3"/>
  <c r="BZ94" i="3"/>
  <c r="BZ134" i="3"/>
  <c r="BZ222" i="3"/>
  <c r="CE318" i="3"/>
  <c r="CH318" i="3" s="1"/>
  <c r="CF318" i="3"/>
  <c r="CE314" i="3"/>
  <c r="CH314" i="3" s="1"/>
  <c r="CF314" i="3"/>
  <c r="CE302" i="3"/>
  <c r="CH302" i="3" s="1"/>
  <c r="CF302" i="3"/>
  <c r="CE298" i="3"/>
  <c r="CH298" i="3" s="1"/>
  <c r="CF298" i="3"/>
  <c r="CG297" i="3" s="1"/>
  <c r="CE294" i="3"/>
  <c r="CH294" i="3" s="1"/>
  <c r="CF294" i="3"/>
  <c r="CF290" i="3"/>
  <c r="CE290" i="3"/>
  <c r="CH290" i="3" s="1"/>
  <c r="CE286" i="3"/>
  <c r="CH286" i="3" s="1"/>
  <c r="CF286" i="3"/>
  <c r="CF282" i="3"/>
  <c r="CE282" i="3"/>
  <c r="CH282" i="3" s="1"/>
  <c r="CF278" i="3"/>
  <c r="CE278" i="3"/>
  <c r="CH278" i="3" s="1"/>
  <c r="CE258" i="3"/>
  <c r="CH258" i="3" s="1"/>
  <c r="CF258" i="3"/>
  <c r="CE254" i="3"/>
  <c r="CH254" i="3" s="1"/>
  <c r="CF254" i="3"/>
  <c r="CE250" i="3"/>
  <c r="CH250" i="3" s="1"/>
  <c r="CF250" i="3"/>
  <c r="CE242" i="3"/>
  <c r="CH242" i="3" s="1"/>
  <c r="CF242" i="3"/>
  <c r="CE226" i="3"/>
  <c r="CH226" i="3" s="1"/>
  <c r="CF226" i="3"/>
  <c r="CE222" i="3"/>
  <c r="CH222" i="3" s="1"/>
  <c r="CF222" i="3"/>
  <c r="CE218" i="3"/>
  <c r="CH218" i="3" s="1"/>
  <c r="CF218" i="3"/>
  <c r="CF214" i="3"/>
  <c r="CE214" i="3"/>
  <c r="CH214" i="3" s="1"/>
  <c r="CF206" i="3"/>
  <c r="CE206" i="3"/>
  <c r="CH206" i="3" s="1"/>
  <c r="CE170" i="3"/>
  <c r="CH170" i="3" s="1"/>
  <c r="CF170" i="3"/>
  <c r="CF158" i="3"/>
  <c r="CE158" i="3"/>
  <c r="CH158" i="3" s="1"/>
  <c r="CF154" i="3"/>
  <c r="CE154" i="3"/>
  <c r="CH154" i="3" s="1"/>
  <c r="CE150" i="3"/>
  <c r="CH150" i="3" s="1"/>
  <c r="CF150" i="3"/>
  <c r="CE146" i="3"/>
  <c r="CH146" i="3" s="1"/>
  <c r="CF146" i="3"/>
  <c r="CE138" i="3"/>
  <c r="CH138" i="3" s="1"/>
  <c r="CF138" i="3"/>
  <c r="CF134" i="3"/>
  <c r="CE134" i="3"/>
  <c r="CH134" i="3" s="1"/>
  <c r="CE130" i="3"/>
  <c r="CH130" i="3" s="1"/>
  <c r="CF130" i="3"/>
  <c r="CF122" i="3"/>
  <c r="CE122" i="3"/>
  <c r="CH122" i="3" s="1"/>
  <c r="CE118" i="3"/>
  <c r="CH118" i="3" s="1"/>
  <c r="CF118" i="3"/>
  <c r="CF110" i="3"/>
  <c r="CE110" i="3"/>
  <c r="CH110" i="3" s="1"/>
  <c r="CE106" i="3"/>
  <c r="CH106" i="3" s="1"/>
  <c r="CF106" i="3"/>
  <c r="CF98" i="3"/>
  <c r="CE98" i="3"/>
  <c r="CH98" i="3" s="1"/>
  <c r="CE78" i="3"/>
  <c r="CH78" i="3" s="1"/>
  <c r="CF78" i="3"/>
  <c r="CF70" i="3"/>
  <c r="CE70" i="3"/>
  <c r="CH70" i="3" s="1"/>
  <c r="CF62" i="3"/>
  <c r="CE62" i="3"/>
  <c r="CH62" i="3" s="1"/>
  <c r="BZ158" i="3"/>
  <c r="BZ224" i="3"/>
  <c r="CF329" i="3"/>
  <c r="CE329" i="3"/>
  <c r="CH329" i="3" s="1"/>
  <c r="CF325" i="3"/>
  <c r="CE325" i="3"/>
  <c r="CH325" i="3" s="1"/>
  <c r="CF317" i="3"/>
  <c r="CE317" i="3"/>
  <c r="CH317" i="3" s="1"/>
  <c r="CE309" i="3"/>
  <c r="CH309" i="3" s="1"/>
  <c r="CF309" i="3"/>
  <c r="CE305" i="3"/>
  <c r="CH305" i="3" s="1"/>
  <c r="CF305" i="3"/>
  <c r="CE291" i="3"/>
  <c r="CH291" i="3" s="1"/>
  <c r="CF291" i="3"/>
  <c r="CE287" i="3"/>
  <c r="CH287" i="3" s="1"/>
  <c r="CF287" i="3"/>
  <c r="CF283" i="3"/>
  <c r="CE283" i="3"/>
  <c r="CH283" i="3" s="1"/>
  <c r="CE271" i="3"/>
  <c r="CH271" i="3" s="1"/>
  <c r="CF271" i="3"/>
  <c r="CE263" i="3"/>
  <c r="CH263" i="3" s="1"/>
  <c r="CF263" i="3"/>
  <c r="CE259" i="3"/>
  <c r="CH259" i="3" s="1"/>
  <c r="CF259" i="3"/>
  <c r="CF251" i="3"/>
  <c r="CE251" i="3"/>
  <c r="CH251" i="3" s="1"/>
  <c r="CE247" i="3"/>
  <c r="CH247" i="3" s="1"/>
  <c r="CF247" i="3"/>
  <c r="CE227" i="3"/>
  <c r="CH227" i="3" s="1"/>
  <c r="CF227" i="3"/>
  <c r="CE215" i="3"/>
  <c r="CH215" i="3" s="1"/>
  <c r="CF215" i="3"/>
  <c r="CE203" i="3"/>
  <c r="CH203" i="3" s="1"/>
  <c r="CF203" i="3"/>
  <c r="CF191" i="3"/>
  <c r="CE191" i="3"/>
  <c r="CH191" i="3" s="1"/>
  <c r="CF183" i="3"/>
  <c r="CE183" i="3"/>
  <c r="CH183" i="3" s="1"/>
  <c r="CF175" i="3"/>
  <c r="CE175" i="3"/>
  <c r="CH175" i="3" s="1"/>
  <c r="CF173" i="3"/>
  <c r="CE173" i="3"/>
  <c r="CH173" i="3" s="1"/>
  <c r="CE169" i="3"/>
  <c r="CH169" i="3" s="1"/>
  <c r="CF169" i="3"/>
  <c r="CF155" i="3"/>
  <c r="CG154" i="3" s="1"/>
  <c r="CE155" i="3"/>
  <c r="CH155" i="3" s="1"/>
  <c r="CE151" i="3"/>
  <c r="CH151" i="3" s="1"/>
  <c r="CF151" i="3"/>
  <c r="CF141" i="3"/>
  <c r="CE141" i="3"/>
  <c r="CH141" i="3" s="1"/>
  <c r="BZ159" i="3"/>
  <c r="BZ333" i="3"/>
  <c r="BZ332" i="3"/>
  <c r="BZ103" i="3"/>
  <c r="BZ124" i="3"/>
  <c r="BZ314" i="3"/>
  <c r="CF312" i="3"/>
  <c r="CE312" i="3"/>
  <c r="CH312" i="3" s="1"/>
  <c r="CE308" i="3"/>
  <c r="CH308" i="3" s="1"/>
  <c r="CF308" i="3"/>
  <c r="CF304" i="3"/>
  <c r="CE304" i="3"/>
  <c r="CH304" i="3" s="1"/>
  <c r="CE300" i="3"/>
  <c r="CH300" i="3" s="1"/>
  <c r="CF300" i="3"/>
  <c r="CF296" i="3"/>
  <c r="CE296" i="3"/>
  <c r="CH296" i="3" s="1"/>
  <c r="CE288" i="3"/>
  <c r="CH288" i="3" s="1"/>
  <c r="CF288" i="3"/>
  <c r="CE284" i="3"/>
  <c r="CH284" i="3" s="1"/>
  <c r="CF284" i="3"/>
  <c r="CE280" i="3"/>
  <c r="CH280" i="3" s="1"/>
  <c r="CF280" i="3"/>
  <c r="CF272" i="3"/>
  <c r="CE272" i="3"/>
  <c r="CH272" i="3" s="1"/>
  <c r="CE268" i="3"/>
  <c r="CH268" i="3" s="1"/>
  <c r="CF268" i="3"/>
  <c r="CE264" i="3"/>
  <c r="CH264" i="3" s="1"/>
  <c r="CF264" i="3"/>
  <c r="CG263" i="3" s="1"/>
  <c r="CE260" i="3"/>
  <c r="CH260" i="3" s="1"/>
  <c r="CF260" i="3"/>
  <c r="CF248" i="3"/>
  <c r="CE248" i="3"/>
  <c r="CH248" i="3" s="1"/>
  <c r="CE232" i="3"/>
  <c r="CH232" i="3" s="1"/>
  <c r="CF232" i="3"/>
  <c r="CF216" i="3"/>
  <c r="CE216" i="3"/>
  <c r="CH216" i="3" s="1"/>
  <c r="CE208" i="3"/>
  <c r="CH208" i="3" s="1"/>
  <c r="CF208" i="3"/>
  <c r="CF188" i="3"/>
  <c r="CE188" i="3"/>
  <c r="CH188" i="3" s="1"/>
  <c r="CF182" i="3"/>
  <c r="CE182" i="3"/>
  <c r="CH182" i="3" s="1"/>
  <c r="CF164" i="3"/>
  <c r="CE164" i="3"/>
  <c r="CH164" i="3" s="1"/>
  <c r="CE152" i="3"/>
  <c r="CH152" i="3" s="1"/>
  <c r="CF152" i="3"/>
  <c r="CG151" i="3" s="1"/>
  <c r="CF148" i="3"/>
  <c r="CE148" i="3"/>
  <c r="CH148" i="3" s="1"/>
  <c r="CF136" i="3"/>
  <c r="CE136" i="3"/>
  <c r="CH136" i="3" s="1"/>
  <c r="CE132" i="3"/>
  <c r="CH132" i="3" s="1"/>
  <c r="CF132" i="3"/>
  <c r="CF128" i="3"/>
  <c r="CE128" i="3"/>
  <c r="CH128" i="3" s="1"/>
  <c r="CE124" i="3"/>
  <c r="CH124" i="3" s="1"/>
  <c r="CF124" i="3"/>
  <c r="CE120" i="3"/>
  <c r="CH120" i="3" s="1"/>
  <c r="CF120" i="3"/>
  <c r="CE112" i="3"/>
  <c r="CH112" i="3" s="1"/>
  <c r="CF112" i="3"/>
  <c r="CF108" i="3"/>
  <c r="CE108" i="3"/>
  <c r="CH108" i="3" s="1"/>
  <c r="CF104" i="3"/>
  <c r="CE104" i="3"/>
  <c r="CH104" i="3" s="1"/>
  <c r="CF100" i="3"/>
  <c r="CE100" i="3"/>
  <c r="CH100" i="3" s="1"/>
  <c r="CF92" i="3"/>
  <c r="CE92" i="3"/>
  <c r="CH92" i="3" s="1"/>
  <c r="CF84" i="3"/>
  <c r="CE84" i="3"/>
  <c r="CH84" i="3" s="1"/>
  <c r="CF80" i="3"/>
  <c r="CE80" i="3"/>
  <c r="CH80" i="3" s="1"/>
  <c r="CE76" i="3"/>
  <c r="CH76" i="3" s="1"/>
  <c r="CF76" i="3"/>
  <c r="CE64" i="3"/>
  <c r="CH64" i="3" s="1"/>
  <c r="CF64" i="3"/>
  <c r="CG63" i="3" s="1"/>
  <c r="CF54" i="3"/>
  <c r="CE54" i="3"/>
  <c r="CH54" i="3" s="1"/>
  <c r="CF48" i="3"/>
  <c r="CE48" i="3"/>
  <c r="CH48" i="3" s="1"/>
  <c r="CE46" i="3"/>
  <c r="CH46" i="3" s="1"/>
  <c r="CF46" i="3"/>
  <c r="CE42" i="3"/>
  <c r="CH42" i="3" s="1"/>
  <c r="CF42" i="3"/>
  <c r="CF34" i="3"/>
  <c r="CE34" i="3"/>
  <c r="CH34" i="3" s="1"/>
  <c r="CF333" i="3"/>
  <c r="CE333" i="3"/>
  <c r="CH333" i="3" s="1"/>
  <c r="BZ128" i="3"/>
  <c r="BZ138" i="3"/>
  <c r="BZ150" i="3"/>
  <c r="BZ200" i="3"/>
  <c r="BZ238" i="3"/>
  <c r="BZ294" i="3"/>
  <c r="BZ234" i="3"/>
  <c r="BZ244" i="3"/>
  <c r="BZ256" i="3"/>
  <c r="BZ264" i="3"/>
  <c r="BZ316" i="3"/>
  <c r="BZ57" i="3"/>
  <c r="BZ105" i="3"/>
  <c r="BZ125" i="3"/>
  <c r="BZ201" i="3"/>
  <c r="BZ239" i="3"/>
  <c r="BZ245" i="3"/>
  <c r="BZ273" i="3"/>
  <c r="BZ33" i="3"/>
  <c r="BZ59" i="3"/>
  <c r="BZ109" i="3"/>
  <c r="BZ42" i="3"/>
  <c r="BZ110" i="3"/>
  <c r="BZ146" i="3"/>
  <c r="BZ252" i="3"/>
  <c r="BZ276" i="3"/>
  <c r="BZ306" i="3"/>
  <c r="BZ322" i="3"/>
  <c r="CE332" i="3"/>
  <c r="CH332" i="3" s="1"/>
  <c r="CF332" i="3"/>
  <c r="CE330" i="3"/>
  <c r="CH330" i="3" s="1"/>
  <c r="CF330" i="3"/>
  <c r="CF328" i="3"/>
  <c r="CE328" i="3"/>
  <c r="CH328" i="3" s="1"/>
  <c r="CE326" i="3"/>
  <c r="CH326" i="3" s="1"/>
  <c r="CF326" i="3"/>
  <c r="CE324" i="3"/>
  <c r="CH324" i="3" s="1"/>
  <c r="CF324" i="3"/>
  <c r="CE322" i="3"/>
  <c r="CH322" i="3" s="1"/>
  <c r="CF322" i="3"/>
  <c r="CF320" i="3"/>
  <c r="CE320" i="3"/>
  <c r="CH320" i="3" s="1"/>
  <c r="CE316" i="3"/>
  <c r="CH316" i="3" s="1"/>
  <c r="CF316" i="3"/>
  <c r="CE310" i="3"/>
  <c r="CH310" i="3" s="1"/>
  <c r="CF310" i="3"/>
  <c r="CE306" i="3"/>
  <c r="CH306" i="3" s="1"/>
  <c r="CF306" i="3"/>
  <c r="CF292" i="3"/>
  <c r="CE292" i="3"/>
  <c r="CH292" i="3" s="1"/>
  <c r="CF276" i="3"/>
  <c r="CE276" i="3"/>
  <c r="CH276" i="3" s="1"/>
  <c r="CF274" i="3"/>
  <c r="CE274" i="3"/>
  <c r="CH274" i="3" s="1"/>
  <c r="CF270" i="3"/>
  <c r="CE270" i="3"/>
  <c r="CH270" i="3" s="1"/>
  <c r="CE266" i="3"/>
  <c r="CH266" i="3" s="1"/>
  <c r="CF266" i="3"/>
  <c r="CF262" i="3"/>
  <c r="CE262" i="3"/>
  <c r="CH262" i="3" s="1"/>
  <c r="CE256" i="3"/>
  <c r="CH256" i="3" s="1"/>
  <c r="CF256" i="3"/>
  <c r="CE252" i="3"/>
  <c r="CH252" i="3" s="1"/>
  <c r="CF252" i="3"/>
  <c r="CE246" i="3"/>
  <c r="CH246" i="3" s="1"/>
  <c r="CF246" i="3"/>
  <c r="CE244" i="3"/>
  <c r="CH244" i="3" s="1"/>
  <c r="CF244" i="3"/>
  <c r="CF240" i="3"/>
  <c r="CE240" i="3"/>
  <c r="CH240" i="3" s="1"/>
  <c r="CF238" i="3"/>
  <c r="CE238" i="3"/>
  <c r="CH238" i="3" s="1"/>
  <c r="CF236" i="3"/>
  <c r="CE236" i="3"/>
  <c r="CH236" i="3" s="1"/>
  <c r="CE234" i="3"/>
  <c r="CH234" i="3" s="1"/>
  <c r="CF234" i="3"/>
  <c r="CE230" i="3"/>
  <c r="CH230" i="3" s="1"/>
  <c r="CE228" i="3"/>
  <c r="CH228" i="3" s="1"/>
  <c r="CF228" i="3"/>
  <c r="CF224" i="3"/>
  <c r="CE224" i="3"/>
  <c r="CH224" i="3" s="1"/>
  <c r="CE220" i="3"/>
  <c r="CH220" i="3" s="1"/>
  <c r="CF220" i="3"/>
  <c r="CF212" i="3"/>
  <c r="CE212" i="3"/>
  <c r="CH212" i="3" s="1"/>
  <c r="CE210" i="3"/>
  <c r="CH210" i="3" s="1"/>
  <c r="CF210" i="3"/>
  <c r="CF204" i="3"/>
  <c r="CG203" i="3" s="1"/>
  <c r="CE204" i="3"/>
  <c r="CH204" i="3" s="1"/>
  <c r="CF202" i="3"/>
  <c r="CE202" i="3"/>
  <c r="CH202" i="3" s="1"/>
  <c r="CF200" i="3"/>
  <c r="CG199" i="3" s="1"/>
  <c r="CE200" i="3"/>
  <c r="CH200" i="3" s="1"/>
  <c r="CF198" i="3"/>
  <c r="CE198" i="3"/>
  <c r="CH198" i="3" s="1"/>
  <c r="CE196" i="3"/>
  <c r="CH196" i="3" s="1"/>
  <c r="CF196" i="3"/>
  <c r="CE194" i="3"/>
  <c r="CH194" i="3" s="1"/>
  <c r="CF194" i="3"/>
  <c r="CE192" i="3"/>
  <c r="CH192" i="3" s="1"/>
  <c r="CF192" i="3"/>
  <c r="CF190" i="3"/>
  <c r="CE190" i="3"/>
  <c r="CH190" i="3" s="1"/>
  <c r="CF186" i="3"/>
  <c r="CE186" i="3"/>
  <c r="CH186" i="3" s="1"/>
  <c r="CF184" i="3"/>
  <c r="CE184" i="3"/>
  <c r="CH184" i="3" s="1"/>
  <c r="CF180" i="3"/>
  <c r="CG179" i="3" s="1"/>
  <c r="CE180" i="3"/>
  <c r="CH180" i="3" s="1"/>
  <c r="CE178" i="3"/>
  <c r="CH178" i="3" s="1"/>
  <c r="CF178" i="3"/>
  <c r="CF176" i="3"/>
  <c r="CE176" i="3"/>
  <c r="CH176" i="3" s="1"/>
  <c r="CE174" i="3"/>
  <c r="CH174" i="3" s="1"/>
  <c r="CE172" i="3"/>
  <c r="CH172" i="3" s="1"/>
  <c r="CF172" i="3"/>
  <c r="CF168" i="3"/>
  <c r="CE168" i="3"/>
  <c r="CH168" i="3" s="1"/>
  <c r="CE166" i="3"/>
  <c r="CH166" i="3" s="1"/>
  <c r="CF166" i="3"/>
  <c r="CE162" i="3"/>
  <c r="CH162" i="3" s="1"/>
  <c r="CF162" i="3"/>
  <c r="CE160" i="3"/>
  <c r="CH160" i="3" s="1"/>
  <c r="CF160" i="3"/>
  <c r="CE156" i="3"/>
  <c r="CH156" i="3" s="1"/>
  <c r="CF156" i="3"/>
  <c r="CF144" i="3"/>
  <c r="CE144" i="3"/>
  <c r="CH144" i="3" s="1"/>
  <c r="CE142" i="3"/>
  <c r="CH142" i="3" s="1"/>
  <c r="CF142" i="3"/>
  <c r="CF140" i="3"/>
  <c r="CE140" i="3"/>
  <c r="CH140" i="3" s="1"/>
  <c r="CF126" i="3"/>
  <c r="CE126" i="3"/>
  <c r="CH126" i="3" s="1"/>
  <c r="CF116" i="3"/>
  <c r="CE116" i="3"/>
  <c r="CH116" i="3" s="1"/>
  <c r="CF114" i="3"/>
  <c r="CE114" i="3"/>
  <c r="CH114" i="3" s="1"/>
  <c r="CF102" i="3"/>
  <c r="CF96" i="3"/>
  <c r="CE96" i="3"/>
  <c r="CH96" i="3" s="1"/>
  <c r="CE94" i="3"/>
  <c r="CH94" i="3" s="1"/>
  <c r="CF94" i="3"/>
  <c r="CF90" i="3"/>
  <c r="CE90" i="3"/>
  <c r="CH90" i="3" s="1"/>
  <c r="CF88" i="3"/>
  <c r="CE88" i="3"/>
  <c r="CH88" i="3" s="1"/>
  <c r="CF86" i="3"/>
  <c r="CE86" i="3"/>
  <c r="CH86" i="3" s="1"/>
  <c r="CF82" i="3"/>
  <c r="CE82" i="3"/>
  <c r="CH82" i="3" s="1"/>
  <c r="CF74" i="3"/>
  <c r="CG73" i="3" s="1"/>
  <c r="CE74" i="3"/>
  <c r="CH74" i="3" s="1"/>
  <c r="CF72" i="3"/>
  <c r="CE72" i="3"/>
  <c r="CH72" i="3" s="1"/>
  <c r="CF68" i="3"/>
  <c r="CE68" i="3"/>
  <c r="CH68" i="3" s="1"/>
  <c r="CF66" i="3"/>
  <c r="CE66" i="3"/>
  <c r="CH66" i="3" s="1"/>
  <c r="CE60" i="3"/>
  <c r="CH60" i="3" s="1"/>
  <c r="CF60" i="3"/>
  <c r="CE58" i="3"/>
  <c r="CH58" i="3" s="1"/>
  <c r="CF58" i="3"/>
  <c r="CF56" i="3"/>
  <c r="CG55" i="3" s="1"/>
  <c r="CE56" i="3"/>
  <c r="CH56" i="3" s="1"/>
  <c r="CE52" i="3"/>
  <c r="CH52" i="3" s="1"/>
  <c r="CF52" i="3"/>
  <c r="CF50" i="3"/>
  <c r="CG49" i="3" s="1"/>
  <c r="CE50" i="3"/>
  <c r="CH50" i="3" s="1"/>
  <c r="CF44" i="3"/>
  <c r="CE44" i="3"/>
  <c r="CH44" i="3" s="1"/>
  <c r="CE40" i="3"/>
  <c r="CH40" i="3" s="1"/>
  <c r="CF40" i="3"/>
  <c r="CF38" i="3"/>
  <c r="CF36" i="3"/>
  <c r="CE36" i="3"/>
  <c r="CH36" i="3" s="1"/>
  <c r="BZ38" i="3"/>
  <c r="BZ64" i="3"/>
  <c r="BZ78" i="3"/>
  <c r="BZ86" i="3"/>
  <c r="BZ140" i="3"/>
  <c r="BZ144" i="3"/>
  <c r="BZ160" i="3"/>
  <c r="BZ166" i="3"/>
  <c r="BZ182" i="3"/>
  <c r="BZ212" i="3"/>
  <c r="BZ189" i="3"/>
  <c r="BZ219" i="3"/>
  <c r="BZ259" i="3"/>
  <c r="BZ286" i="3"/>
  <c r="BZ298" i="3"/>
  <c r="BZ253" i="3"/>
  <c r="BZ277" i="3"/>
  <c r="BZ303" i="3"/>
  <c r="BZ327" i="3"/>
  <c r="BZ240" i="3"/>
  <c r="BZ260" i="3"/>
  <c r="BZ304" i="3"/>
  <c r="BZ312" i="3"/>
  <c r="BZ230" i="3"/>
  <c r="CG173" i="3" l="1"/>
  <c r="CG174" i="3"/>
  <c r="CG229" i="3"/>
  <c r="CG67" i="3"/>
  <c r="CG95" i="3"/>
  <c r="CG165" i="3"/>
  <c r="CG211" i="3"/>
  <c r="CG251" i="3"/>
  <c r="CG325" i="3"/>
  <c r="CG41" i="3"/>
  <c r="CG123" i="3"/>
  <c r="CG283" i="3"/>
  <c r="CG85" i="3"/>
  <c r="CG233" i="3"/>
  <c r="CG111" i="3"/>
  <c r="CG131" i="3"/>
  <c r="CG290" i="3"/>
  <c r="CG139" i="3"/>
  <c r="CG159" i="3"/>
  <c r="CG171" i="3"/>
  <c r="CG223" i="3"/>
  <c r="CG321" i="3"/>
  <c r="CG329" i="3"/>
  <c r="CG177" i="3"/>
  <c r="CG219" i="3"/>
  <c r="CG237" i="3"/>
  <c r="CG275" i="3"/>
  <c r="CG187" i="3"/>
  <c r="CG89" i="3"/>
  <c r="CG175" i="3"/>
  <c r="CG243" i="3"/>
  <c r="CG315" i="3"/>
  <c r="CG57" i="3"/>
  <c r="CG101" i="3"/>
  <c r="CG185" i="3"/>
  <c r="CG305" i="3"/>
  <c r="CG202" i="3"/>
  <c r="CG308" i="3"/>
  <c r="CG145" i="3"/>
  <c r="CG169" i="3"/>
  <c r="CG163" i="3"/>
  <c r="CG133" i="3"/>
  <c r="CG153" i="3"/>
  <c r="CG34" i="3"/>
  <c r="CG249" i="3"/>
  <c r="CG313" i="3"/>
  <c r="CG126" i="3"/>
  <c r="CG215" i="3"/>
  <c r="CG247" i="3"/>
  <c r="CG271" i="3"/>
  <c r="CG93" i="3"/>
  <c r="CG47" i="3"/>
  <c r="CG147" i="3"/>
  <c r="CG303" i="3"/>
  <c r="CG282" i="3"/>
  <c r="CG71" i="3"/>
  <c r="CG245" i="3"/>
  <c r="CG331" i="3"/>
  <c r="CG75" i="3"/>
  <c r="CG299" i="3"/>
  <c r="CG214" i="3"/>
  <c r="CG286" i="3"/>
  <c r="CG105" i="3"/>
  <c r="CG217" i="3"/>
  <c r="CG225" i="3"/>
  <c r="CG184" i="3"/>
  <c r="CG240" i="3"/>
  <c r="CG260" i="3"/>
  <c r="CG40" i="3"/>
  <c r="CG44" i="3"/>
  <c r="CG60" i="3"/>
  <c r="CG66" i="3"/>
  <c r="CG76" i="3"/>
  <c r="CG136" i="3"/>
  <c r="CG254" i="3"/>
  <c r="CG292" i="3"/>
  <c r="CG115" i="3"/>
  <c r="CG143" i="3"/>
  <c r="CG295" i="3"/>
  <c r="CG311" i="3"/>
  <c r="CG97" i="3"/>
  <c r="CG253" i="3"/>
  <c r="CG39" i="3"/>
  <c r="CG59" i="3"/>
  <c r="CG239" i="3"/>
  <c r="CG273" i="3"/>
  <c r="CG319" i="3"/>
  <c r="CG33" i="3"/>
  <c r="CG127" i="3"/>
  <c r="CG181" i="3"/>
  <c r="CG157" i="3"/>
  <c r="CG257" i="3"/>
  <c r="CG35" i="3"/>
  <c r="CG261" i="3"/>
  <c r="CG79" i="3"/>
  <c r="CG102" i="3"/>
  <c r="CG116" i="3"/>
  <c r="CG122" i="3"/>
  <c r="CG65" i="3"/>
  <c r="CG161" i="3"/>
  <c r="CG183" i="3"/>
  <c r="CG197" i="3"/>
  <c r="CG119" i="3"/>
  <c r="CG207" i="3"/>
  <c r="CG267" i="3"/>
  <c r="CG78" i="3"/>
  <c r="CG285" i="3"/>
  <c r="CG301" i="3"/>
  <c r="CG88" i="3"/>
  <c r="CG106" i="3"/>
  <c r="CG128" i="3"/>
  <c r="CG227" i="3"/>
  <c r="CG91" i="3"/>
  <c r="CG121" i="3"/>
  <c r="CG113" i="3"/>
  <c r="CG125" i="3"/>
  <c r="CG195" i="3"/>
  <c r="CG53" i="3"/>
  <c r="CG83" i="3"/>
  <c r="CG190" i="3"/>
  <c r="CG328" i="3"/>
  <c r="CG61" i="3"/>
  <c r="CG277" i="3"/>
  <c r="CG146" i="3"/>
  <c r="CG188" i="3"/>
  <c r="CG268" i="3"/>
  <c r="CG280" i="3"/>
  <c r="CG288" i="3"/>
  <c r="CG36" i="3"/>
  <c r="CG54" i="3"/>
  <c r="CG72" i="3"/>
  <c r="CG80" i="3"/>
  <c r="CG98" i="3"/>
  <c r="CG108" i="3"/>
  <c r="CG134" i="3"/>
  <c r="CG148" i="3"/>
  <c r="CG178" i="3"/>
  <c r="CG192" i="3"/>
  <c r="CG198" i="3"/>
  <c r="CG208" i="3"/>
  <c r="CG220" i="3"/>
  <c r="CG316" i="3"/>
  <c r="CG166" i="3"/>
  <c r="CG42" i="3"/>
  <c r="CG62" i="3"/>
  <c r="CG234" i="3"/>
  <c r="CG278" i="3"/>
  <c r="CG51" i="3"/>
  <c r="CG193" i="3"/>
  <c r="CG333" i="3"/>
  <c r="CG332" i="3"/>
  <c r="CG205" i="3"/>
  <c r="CG248" i="3"/>
  <c r="CG276" i="3"/>
  <c r="CG94" i="3"/>
  <c r="CG200" i="3"/>
  <c r="CG312" i="3"/>
  <c r="CG48" i="3"/>
  <c r="CG68" i="3"/>
  <c r="CG37" i="3"/>
  <c r="CG43" i="3"/>
  <c r="CG81" i="3"/>
  <c r="CG87" i="3"/>
  <c r="CG141" i="3"/>
  <c r="CG155" i="3"/>
  <c r="CG189" i="3"/>
  <c r="CG201" i="3"/>
  <c r="CG255" i="3"/>
  <c r="CG265" i="3"/>
  <c r="CG309" i="3"/>
  <c r="CG323" i="3"/>
  <c r="CG45" i="3"/>
  <c r="CG231" i="3"/>
  <c r="CG259" i="3"/>
  <c r="CG279" i="3"/>
  <c r="CG287" i="3"/>
  <c r="CG307" i="3"/>
  <c r="CG150" i="3"/>
  <c r="CG158" i="3"/>
  <c r="CG172" i="3"/>
  <c r="CG182" i="3"/>
  <c r="CG250" i="3"/>
  <c r="CG324" i="3"/>
  <c r="CG69" i="3"/>
  <c r="CG109" i="3"/>
  <c r="CG221" i="3"/>
  <c r="CG281" i="3"/>
  <c r="CG289" i="3"/>
  <c r="CG152" i="3"/>
  <c r="CG162" i="3"/>
  <c r="CG176" i="3"/>
  <c r="CG196" i="3"/>
  <c r="CG228" i="3"/>
  <c r="CG284" i="3"/>
  <c r="CG314" i="3"/>
  <c r="CG52" i="3"/>
  <c r="CG56" i="3"/>
  <c r="CG100" i="3"/>
  <c r="CG112" i="3"/>
  <c r="CG118" i="3"/>
  <c r="CG132" i="3"/>
  <c r="CG160" i="3"/>
  <c r="CG170" i="3"/>
  <c r="CG186" i="3"/>
  <c r="CG194" i="3"/>
  <c r="CG206" i="3"/>
  <c r="CG218" i="3"/>
  <c r="CG222" i="3"/>
  <c r="CG236" i="3"/>
  <c r="CG242" i="3"/>
  <c r="CG266" i="3"/>
  <c r="CG274" i="3"/>
  <c r="CG296" i="3"/>
  <c r="CG300" i="3"/>
  <c r="CG320" i="3"/>
  <c r="CG64" i="3"/>
  <c r="CG104" i="3"/>
  <c r="CG110" i="3"/>
  <c r="CG212" i="3"/>
  <c r="CG322" i="3"/>
  <c r="CG50" i="3"/>
  <c r="CG204" i="3"/>
  <c r="CG224" i="3"/>
  <c r="CG264" i="3"/>
  <c r="CG209" i="3"/>
  <c r="CG269" i="3"/>
  <c r="CG103" i="3"/>
  <c r="CG140" i="3"/>
  <c r="CG226" i="3"/>
  <c r="CG262" i="3"/>
  <c r="CG306" i="3"/>
  <c r="CG326" i="3"/>
  <c r="CG86" i="3"/>
  <c r="CG144" i="3"/>
  <c r="CG164" i="3"/>
  <c r="CG210" i="3"/>
  <c r="CG167" i="3"/>
  <c r="CG191" i="3"/>
  <c r="CG235" i="3"/>
  <c r="CG291" i="3"/>
  <c r="CG327" i="3"/>
  <c r="CG99" i="3"/>
  <c r="CG107" i="3"/>
  <c r="CG135" i="3"/>
  <c r="CG168" i="3"/>
  <c r="CG246" i="3"/>
  <c r="CG258" i="3"/>
  <c r="CG270" i="3"/>
  <c r="CG304" i="3"/>
  <c r="CG77" i="3"/>
  <c r="CG117" i="3"/>
  <c r="CG129" i="3"/>
  <c r="CG137" i="3"/>
  <c r="CG149" i="3"/>
  <c r="CG213" i="3"/>
  <c r="CG241" i="3"/>
  <c r="CG293" i="3"/>
  <c r="CG317" i="3"/>
  <c r="CG138" i="3"/>
  <c r="CG156" i="3"/>
  <c r="CG180" i="3"/>
  <c r="CG232" i="3"/>
  <c r="CG244" i="3"/>
  <c r="CG256" i="3"/>
  <c r="CG310" i="3"/>
  <c r="CG330" i="3"/>
  <c r="CG46" i="3"/>
  <c r="CG58" i="3"/>
  <c r="CG70" i="3"/>
  <c r="CG74" i="3"/>
  <c r="CG84" i="3"/>
  <c r="CG92" i="3"/>
  <c r="CG96" i="3"/>
  <c r="CG114" i="3"/>
  <c r="CG142" i="3"/>
  <c r="CG216" i="3"/>
  <c r="CG238" i="3"/>
  <c r="CG252" i="3"/>
  <c r="CG272" i="3"/>
  <c r="CG294" i="3"/>
  <c r="CG298" i="3"/>
  <c r="CG302" i="3"/>
  <c r="CG318" i="3"/>
  <c r="CG38" i="3"/>
  <c r="CG82" i="3"/>
  <c r="CG90" i="3"/>
  <c r="CG120" i="3"/>
  <c r="CG124" i="3"/>
  <c r="CG130" i="3"/>
  <c r="Z333" i="3" l="1"/>
  <c r="Y333" i="3"/>
  <c r="Y33" i="3"/>
  <c r="Z34" i="3"/>
  <c r="Y34" i="3"/>
  <c r="Z33" i="3"/>
  <c r="Z35" i="3"/>
  <c r="Y35" i="3"/>
  <c r="Z36" i="3"/>
  <c r="Y36" i="3"/>
  <c r="Z37" i="3"/>
  <c r="Y37" i="3"/>
  <c r="Y38" i="3"/>
  <c r="Z38" i="3"/>
  <c r="Y39" i="3"/>
  <c r="Z39" i="3"/>
  <c r="Z40" i="3"/>
  <c r="Y40" i="3"/>
  <c r="Z41" i="3"/>
  <c r="Y41" i="3"/>
  <c r="Y42" i="3"/>
  <c r="Z42" i="3"/>
  <c r="Z43" i="3"/>
  <c r="Y43" i="3"/>
  <c r="Z44" i="3"/>
  <c r="Y44" i="3"/>
  <c r="Y45" i="3"/>
  <c r="Z45" i="3"/>
  <c r="Z46" i="3"/>
  <c r="Y46" i="3"/>
  <c r="Z47" i="3"/>
  <c r="Y47" i="3"/>
  <c r="Z48" i="3"/>
  <c r="Y48" i="3"/>
  <c r="Z49" i="3"/>
  <c r="Y49" i="3"/>
  <c r="Y50" i="3"/>
  <c r="Z50" i="3"/>
  <c r="Z51" i="3"/>
  <c r="Y51" i="3"/>
  <c r="Y52" i="3"/>
  <c r="Z52" i="3"/>
  <c r="Z53" i="3"/>
  <c r="Y53" i="3"/>
  <c r="Y54" i="3"/>
  <c r="Z54" i="3"/>
  <c r="Y55" i="3"/>
  <c r="Z55" i="3"/>
  <c r="Z56" i="3"/>
  <c r="Y56" i="3"/>
  <c r="Z57" i="3"/>
  <c r="Y57" i="3"/>
  <c r="Z58" i="3"/>
  <c r="Y58" i="3"/>
  <c r="Z59" i="3"/>
  <c r="Y59" i="3"/>
  <c r="Z60" i="3"/>
  <c r="Y60" i="3"/>
  <c r="Z61" i="3"/>
  <c r="Y61" i="3"/>
  <c r="Y62" i="3"/>
  <c r="Z62" i="3"/>
  <c r="Z63" i="3"/>
  <c r="Y63" i="3"/>
  <c r="Z64" i="3"/>
  <c r="Y64" i="3"/>
  <c r="Z65" i="3"/>
  <c r="Y65" i="3"/>
  <c r="Z66" i="3"/>
  <c r="Y66" i="3"/>
  <c r="Y67" i="3"/>
  <c r="Z67" i="3"/>
  <c r="Z68" i="3"/>
  <c r="Y68" i="3"/>
  <c r="Z69" i="3"/>
  <c r="Y69" i="3"/>
  <c r="Y70" i="3"/>
  <c r="Z70" i="3"/>
  <c r="Y71" i="3"/>
  <c r="Z71" i="3"/>
  <c r="Z72" i="3"/>
  <c r="Y72" i="3"/>
  <c r="Y73" i="3"/>
  <c r="Z73" i="3"/>
  <c r="Z74" i="3"/>
  <c r="Y74" i="3"/>
  <c r="Y75" i="3"/>
  <c r="Z75" i="3"/>
  <c r="Y76" i="3"/>
  <c r="Z76" i="3"/>
  <c r="Z77" i="3"/>
  <c r="Y77" i="3"/>
  <c r="Z78" i="3"/>
  <c r="Y78" i="3"/>
  <c r="Z79" i="3"/>
  <c r="Y79" i="3"/>
  <c r="Z80" i="3"/>
  <c r="Y80" i="3"/>
  <c r="Z81" i="3"/>
  <c r="Y81" i="3"/>
  <c r="Y82" i="3"/>
  <c r="Z82" i="3"/>
  <c r="Y83" i="3"/>
  <c r="Z83" i="3"/>
  <c r="Y84" i="3"/>
  <c r="Z84" i="3"/>
  <c r="Y85" i="3"/>
  <c r="Z85" i="3"/>
  <c r="Z86" i="3"/>
  <c r="Y86" i="3"/>
  <c r="Y87" i="3"/>
  <c r="Z87" i="3"/>
  <c r="Z88" i="3"/>
  <c r="Y88" i="3"/>
  <c r="Z89" i="3"/>
  <c r="Y89" i="3"/>
  <c r="Z90" i="3"/>
  <c r="Y90" i="3"/>
  <c r="Y91" i="3"/>
  <c r="Z91" i="3"/>
  <c r="Z92" i="3"/>
  <c r="Y92" i="3"/>
  <c r="Y93" i="3"/>
  <c r="Z93" i="3"/>
  <c r="Z94" i="3"/>
  <c r="Y94" i="3"/>
  <c r="Y95" i="3"/>
  <c r="Z95" i="3"/>
  <c r="Z96" i="3"/>
  <c r="Y96" i="3"/>
  <c r="Y97" i="3"/>
  <c r="Z97" i="3"/>
  <c r="Y98" i="3"/>
  <c r="Z98" i="3"/>
  <c r="Y99" i="3"/>
  <c r="Z99" i="3"/>
  <c r="Y100" i="3"/>
  <c r="Z100" i="3"/>
  <c r="Z101" i="3"/>
  <c r="Y101" i="3"/>
  <c r="Y102" i="3"/>
  <c r="Z102" i="3"/>
  <c r="Z103" i="3"/>
  <c r="Y103" i="3"/>
  <c r="Z104" i="3"/>
  <c r="Y104" i="3"/>
  <c r="Y105" i="3"/>
  <c r="Z105" i="3"/>
  <c r="Y106" i="3"/>
  <c r="Z106" i="3"/>
  <c r="Y107" i="3"/>
  <c r="Z107" i="3"/>
  <c r="Y108" i="3"/>
  <c r="Z108" i="3"/>
  <c r="Z109" i="3"/>
  <c r="Y109" i="3"/>
  <c r="Y110" i="3"/>
  <c r="Z110" i="3"/>
  <c r="Y111" i="3"/>
  <c r="Z111" i="3"/>
  <c r="Z112" i="3"/>
  <c r="Y112" i="3"/>
  <c r="Y113" i="3"/>
  <c r="Z113" i="3"/>
  <c r="Y114" i="3"/>
  <c r="Z114" i="3"/>
  <c r="Z115" i="3"/>
  <c r="Y115" i="3"/>
  <c r="Z116" i="3"/>
  <c r="Y116" i="3"/>
  <c r="Z117" i="3"/>
  <c r="Y117" i="3"/>
  <c r="Z118" i="3"/>
  <c r="Y118" i="3"/>
  <c r="Z119" i="3"/>
  <c r="Y119" i="3"/>
  <c r="Z120" i="3"/>
  <c r="Y120" i="3"/>
  <c r="Z121" i="3"/>
  <c r="Y121" i="3"/>
  <c r="Z122" i="3"/>
  <c r="Y122" i="3"/>
  <c r="Z123" i="3"/>
  <c r="Y123" i="3"/>
  <c r="Y124" i="3"/>
  <c r="Z124" i="3"/>
  <c r="Z125" i="3"/>
  <c r="Y125" i="3"/>
  <c r="Z126" i="3"/>
  <c r="Y126" i="3"/>
  <c r="Y127" i="3"/>
  <c r="Z127" i="3"/>
  <c r="Y128" i="3"/>
  <c r="Z128" i="3"/>
  <c r="Z129" i="3"/>
  <c r="Y129" i="3"/>
  <c r="Y130" i="3"/>
  <c r="Z130" i="3"/>
  <c r="Z131" i="3"/>
  <c r="Y131" i="3"/>
  <c r="Y132" i="3"/>
  <c r="Z132" i="3"/>
  <c r="Z133" i="3"/>
  <c r="Y133" i="3"/>
  <c r="Z134" i="3"/>
  <c r="Y134" i="3"/>
  <c r="Y135" i="3"/>
  <c r="Z135" i="3"/>
  <c r="Z136" i="3"/>
  <c r="Y136" i="3"/>
  <c r="Z137" i="3"/>
  <c r="Y137" i="3"/>
  <c r="Y138" i="3"/>
  <c r="Z138" i="3"/>
  <c r="Y139" i="3"/>
  <c r="Z139" i="3"/>
  <c r="Y140" i="3"/>
  <c r="Z140" i="3"/>
  <c r="Z141" i="3"/>
  <c r="Y141" i="3"/>
  <c r="Z142" i="3"/>
  <c r="Y142" i="3"/>
  <c r="Y143" i="3"/>
  <c r="Z143" i="3"/>
  <c r="Z144" i="3"/>
  <c r="Y144" i="3"/>
  <c r="Z145" i="3"/>
  <c r="Y145" i="3"/>
  <c r="Y146" i="3"/>
  <c r="Z146" i="3"/>
  <c r="Y147" i="3"/>
  <c r="Z147" i="3"/>
  <c r="Y148" i="3"/>
  <c r="Z148" i="3"/>
  <c r="Z149" i="3"/>
  <c r="Y149" i="3"/>
  <c r="Y150" i="3"/>
  <c r="Z150" i="3"/>
  <c r="Z151" i="3"/>
  <c r="Y151" i="3"/>
  <c r="Y152" i="3"/>
  <c r="Z152" i="3"/>
  <c r="Z153" i="3"/>
  <c r="Y153" i="3"/>
  <c r="Y154" i="3"/>
  <c r="Z154" i="3"/>
  <c r="Y155" i="3"/>
  <c r="Z155" i="3"/>
  <c r="Y156" i="3"/>
  <c r="Z156" i="3"/>
  <c r="Z157" i="3"/>
  <c r="Y157" i="3"/>
  <c r="Y158" i="3"/>
  <c r="Z158" i="3"/>
  <c r="Z159" i="3"/>
  <c r="Y159" i="3"/>
  <c r="Y160" i="3"/>
  <c r="Z160" i="3"/>
  <c r="Y161" i="3"/>
  <c r="Z161" i="3"/>
  <c r="Z162" i="3"/>
  <c r="Y162" i="3"/>
  <c r="Y163" i="3"/>
  <c r="Z163" i="3"/>
  <c r="Y164" i="3"/>
  <c r="Z164" i="3"/>
  <c r="Z165" i="3"/>
  <c r="Y165" i="3"/>
  <c r="Z166" i="3"/>
  <c r="Y166" i="3"/>
  <c r="Z167" i="3"/>
  <c r="Y167" i="3"/>
  <c r="Z168" i="3"/>
  <c r="Y168" i="3"/>
  <c r="Z169" i="3"/>
  <c r="Y169" i="3"/>
  <c r="Y170" i="3"/>
  <c r="Z170" i="3"/>
  <c r="Z171" i="3"/>
  <c r="Y171" i="3"/>
  <c r="Z172" i="3"/>
  <c r="Y172" i="3"/>
  <c r="Z173" i="3"/>
  <c r="Y173" i="3"/>
  <c r="Y174" i="3"/>
  <c r="Z174" i="3"/>
  <c r="Y175" i="3"/>
  <c r="Z175" i="3"/>
  <c r="Y176" i="3"/>
  <c r="Z176" i="3"/>
  <c r="Z177" i="3"/>
  <c r="Y177" i="3"/>
  <c r="Y178" i="3"/>
  <c r="Z178" i="3"/>
  <c r="Z179" i="3"/>
  <c r="Y179" i="3"/>
  <c r="Z180" i="3"/>
  <c r="Y180" i="3"/>
  <c r="Y181" i="3"/>
  <c r="Z181" i="3"/>
  <c r="Y182" i="3"/>
  <c r="Z182" i="3"/>
  <c r="Z183" i="3"/>
  <c r="Y183" i="3"/>
  <c r="Z184" i="3"/>
  <c r="Y184" i="3"/>
  <c r="Y185" i="3"/>
  <c r="Z185" i="3"/>
  <c r="Y186" i="3"/>
  <c r="Z186" i="3"/>
  <c r="Y187" i="3"/>
  <c r="Z187" i="3"/>
  <c r="Z188" i="3"/>
  <c r="Y188" i="3"/>
  <c r="Y189" i="3"/>
  <c r="Z189" i="3"/>
  <c r="Y190" i="3"/>
  <c r="Z190" i="3"/>
  <c r="Y191" i="3"/>
  <c r="Z191" i="3"/>
  <c r="Z192" i="3"/>
  <c r="Y192" i="3"/>
  <c r="Z193" i="3"/>
  <c r="Y193" i="3"/>
  <c r="Z194" i="3"/>
  <c r="Y194" i="3"/>
  <c r="Y195" i="3"/>
  <c r="Z195" i="3"/>
  <c r="Y196" i="3"/>
  <c r="Z196" i="3"/>
  <c r="Z197" i="3"/>
  <c r="Y197" i="3"/>
  <c r="Y198" i="3"/>
  <c r="Z198" i="3"/>
  <c r="Z199" i="3"/>
  <c r="Y199" i="3"/>
  <c r="Y200" i="3"/>
  <c r="Z200" i="3"/>
  <c r="Z201" i="3"/>
  <c r="Y201" i="3"/>
  <c r="Y202" i="3"/>
  <c r="Z202" i="3"/>
  <c r="Y203" i="3"/>
  <c r="Z203" i="3"/>
  <c r="Y204" i="3"/>
  <c r="Z204" i="3"/>
  <c r="Y205" i="3"/>
  <c r="Z205" i="3"/>
  <c r="Y206" i="3"/>
  <c r="Z206" i="3"/>
  <c r="Y207" i="3"/>
  <c r="Z207" i="3"/>
  <c r="Z208" i="3"/>
  <c r="Y208" i="3"/>
  <c r="Z209" i="3"/>
  <c r="Y209" i="3"/>
  <c r="Z210" i="3"/>
  <c r="Y210" i="3"/>
  <c r="Z211" i="3"/>
  <c r="Y211" i="3"/>
  <c r="Z212" i="3"/>
  <c r="Y212" i="3"/>
  <c r="Y213" i="3"/>
  <c r="Z213" i="3"/>
  <c r="Z214" i="3"/>
  <c r="Y214" i="3"/>
  <c r="Z215" i="3"/>
  <c r="Y215" i="3"/>
  <c r="Y216" i="3"/>
  <c r="Z216" i="3"/>
  <c r="Z217" i="3"/>
  <c r="Y217" i="3"/>
  <c r="Y218" i="3"/>
  <c r="Z218" i="3"/>
  <c r="Y219" i="3"/>
  <c r="Z219" i="3"/>
  <c r="Y220" i="3"/>
  <c r="Z220" i="3"/>
  <c r="Y221" i="3"/>
  <c r="Z221" i="3"/>
  <c r="Y222" i="3"/>
  <c r="Z222" i="3"/>
  <c r="Z223" i="3"/>
  <c r="Y223" i="3"/>
  <c r="Y224" i="3"/>
  <c r="Z224" i="3"/>
  <c r="Z225" i="3"/>
  <c r="Y225" i="3"/>
  <c r="Z226" i="3"/>
  <c r="Y226" i="3"/>
  <c r="Z227" i="3"/>
  <c r="Y227" i="3"/>
  <c r="Y228" i="3"/>
  <c r="Z228" i="3"/>
  <c r="Y229" i="3"/>
  <c r="Z229" i="3"/>
  <c r="Y230" i="3"/>
  <c r="Z230" i="3"/>
  <c r="Z231" i="3"/>
  <c r="Y231" i="3"/>
  <c r="Z232" i="3"/>
  <c r="Y232" i="3"/>
  <c r="Z233" i="3"/>
  <c r="Y233" i="3"/>
  <c r="Z234" i="3"/>
  <c r="Y234" i="3"/>
  <c r="Y235" i="3"/>
  <c r="Z235" i="3"/>
  <c r="Y236" i="3"/>
  <c r="Z236" i="3"/>
  <c r="Z237" i="3"/>
  <c r="Y237" i="3"/>
  <c r="Y238" i="3"/>
  <c r="Z238" i="3"/>
  <c r="Y239" i="3"/>
  <c r="Z239" i="3"/>
  <c r="Z240" i="3"/>
  <c r="Y240" i="3"/>
  <c r="Z241" i="3"/>
  <c r="Y241" i="3"/>
  <c r="Y242" i="3"/>
  <c r="Z242" i="3"/>
  <c r="Y243" i="3"/>
  <c r="Z243" i="3"/>
  <c r="Z244" i="3"/>
  <c r="Y244" i="3"/>
  <c r="Y245" i="3"/>
  <c r="Z245" i="3"/>
  <c r="Y246" i="3"/>
  <c r="Z246" i="3"/>
  <c r="Y247" i="3"/>
  <c r="Z247" i="3"/>
  <c r="Y248" i="3"/>
  <c r="Z248" i="3"/>
  <c r="Y249" i="3"/>
  <c r="Z249" i="3"/>
  <c r="Y250" i="3"/>
  <c r="Z250" i="3"/>
  <c r="Z251" i="3"/>
  <c r="Y251" i="3"/>
  <c r="Z252" i="3"/>
  <c r="Y252" i="3"/>
  <c r="Z253" i="3"/>
  <c r="Y253" i="3"/>
  <c r="Y254" i="3"/>
  <c r="Z254" i="3"/>
  <c r="Y255" i="3"/>
  <c r="Z255" i="3"/>
  <c r="Y256" i="3"/>
  <c r="Z256" i="3"/>
  <c r="Z257" i="3"/>
  <c r="Y257" i="3"/>
  <c r="Y258" i="3"/>
  <c r="Z258" i="3"/>
  <c r="Z259" i="3"/>
  <c r="Y259" i="3"/>
  <c r="Z260" i="3"/>
  <c r="Y260" i="3"/>
  <c r="Y261" i="3"/>
  <c r="Z261" i="3"/>
  <c r="Y262" i="3"/>
  <c r="Z262" i="3"/>
  <c r="Z263" i="3"/>
  <c r="Y263" i="3"/>
  <c r="Y264" i="3"/>
  <c r="Z264" i="3"/>
  <c r="Z265" i="3"/>
  <c r="Y265" i="3"/>
  <c r="Y266" i="3"/>
  <c r="Z266" i="3"/>
  <c r="Z267" i="3"/>
  <c r="Y267" i="3"/>
  <c r="Z268" i="3"/>
  <c r="Y268" i="3"/>
  <c r="Z269" i="3"/>
  <c r="Y269" i="3"/>
  <c r="Z270" i="3"/>
  <c r="Y270" i="3"/>
  <c r="Y271" i="3"/>
  <c r="Z271" i="3"/>
  <c r="Y272" i="3"/>
  <c r="Z272" i="3"/>
  <c r="Z273" i="3"/>
  <c r="Y273" i="3"/>
  <c r="Z274" i="3"/>
  <c r="Y274" i="3"/>
  <c r="Y275" i="3"/>
  <c r="Z275" i="3"/>
  <c r="Z276" i="3"/>
  <c r="Y276" i="3"/>
  <c r="Z277" i="3"/>
  <c r="Y277" i="3"/>
  <c r="Y278" i="3"/>
  <c r="Z278" i="3"/>
  <c r="Z279" i="3"/>
  <c r="Y279" i="3"/>
  <c r="Y280" i="3"/>
  <c r="Z280" i="3"/>
  <c r="Y281" i="3"/>
  <c r="Z281" i="3"/>
  <c r="Y282" i="3"/>
  <c r="Z282" i="3"/>
  <c r="Z283" i="3"/>
  <c r="Y283" i="3"/>
  <c r="Z284" i="3"/>
  <c r="Y284" i="3"/>
  <c r="Z285" i="3"/>
  <c r="Y285" i="3"/>
  <c r="Y286" i="3"/>
  <c r="Z286" i="3"/>
  <c r="Y287" i="3"/>
  <c r="Z287" i="3"/>
  <c r="Y288" i="3"/>
  <c r="Z288" i="3"/>
  <c r="Z289" i="3"/>
  <c r="Y289" i="3"/>
  <c r="Y290" i="3"/>
  <c r="Z290" i="3"/>
  <c r="Z291" i="3"/>
  <c r="Y291" i="3"/>
  <c r="Y292" i="3"/>
  <c r="Z292" i="3"/>
  <c r="Y293" i="3"/>
  <c r="Z293" i="3"/>
  <c r="Z294" i="3"/>
  <c r="Y294" i="3"/>
  <c r="Z295" i="3"/>
  <c r="Y295" i="3"/>
  <c r="Z296" i="3"/>
  <c r="Y296" i="3"/>
  <c r="Z297" i="3"/>
  <c r="Y297" i="3"/>
  <c r="Y298" i="3"/>
  <c r="Z298" i="3"/>
  <c r="Z299" i="3"/>
  <c r="Y299" i="3"/>
  <c r="Y300" i="3"/>
  <c r="Z300" i="3"/>
  <c r="Y301" i="3"/>
  <c r="Z301" i="3"/>
  <c r="Y302" i="3"/>
  <c r="Z302" i="3"/>
  <c r="Y303" i="3"/>
  <c r="Z303" i="3"/>
  <c r="Z304" i="3"/>
  <c r="Y304" i="3"/>
  <c r="Z305" i="3"/>
  <c r="Y305" i="3"/>
  <c r="Z306" i="3"/>
  <c r="Y306" i="3"/>
  <c r="Z307" i="3"/>
  <c r="Y307" i="3"/>
  <c r="Z308" i="3"/>
  <c r="Y308" i="3"/>
  <c r="Y309" i="3"/>
  <c r="Z309" i="3"/>
  <c r="Y310" i="3"/>
  <c r="Z310" i="3"/>
  <c r="Z311" i="3"/>
  <c r="Y311" i="3"/>
  <c r="Z312" i="3"/>
  <c r="Y312" i="3"/>
  <c r="Y313" i="3"/>
  <c r="Z313" i="3"/>
  <c r="Y314" i="3"/>
  <c r="Z314" i="3"/>
  <c r="Z315" i="3"/>
  <c r="Y315" i="3"/>
  <c r="Z316" i="3"/>
  <c r="Y316" i="3"/>
  <c r="Y317" i="3"/>
  <c r="Z317" i="3"/>
  <c r="Z318" i="3"/>
  <c r="Y318" i="3"/>
  <c r="Z319" i="3"/>
  <c r="Y319" i="3"/>
  <c r="Z320" i="3"/>
  <c r="Y320" i="3"/>
  <c r="Y321" i="3"/>
  <c r="Z321" i="3"/>
  <c r="Z322" i="3"/>
  <c r="Y322" i="3"/>
  <c r="Z323" i="3"/>
  <c r="Y323" i="3"/>
  <c r="Z324" i="3"/>
  <c r="Y324" i="3"/>
  <c r="Z325" i="3"/>
  <c r="Y325" i="3"/>
  <c r="Z326" i="3"/>
  <c r="Y326" i="3"/>
  <c r="Y327" i="3"/>
  <c r="Z327" i="3"/>
  <c r="Z328" i="3"/>
  <c r="Y328" i="3"/>
  <c r="Z329" i="3"/>
  <c r="Y329" i="3"/>
  <c r="Y330" i="3"/>
  <c r="Z330" i="3"/>
  <c r="Y331" i="3"/>
  <c r="Z331" i="3"/>
  <c r="Z332" i="3"/>
  <c r="Y332" i="3"/>
  <c r="AG333" i="3"/>
  <c r="AF333" i="3"/>
  <c r="AG34" i="3"/>
  <c r="AF33" i="3"/>
  <c r="AG33" i="3"/>
  <c r="AF34" i="3"/>
  <c r="AG35" i="3"/>
  <c r="AF35" i="3"/>
  <c r="AF36" i="3"/>
  <c r="AG36" i="3"/>
  <c r="AF37" i="3"/>
  <c r="AG37" i="3"/>
  <c r="AG38" i="3"/>
  <c r="AF38" i="3"/>
  <c r="AG39" i="3"/>
  <c r="AF39" i="3"/>
  <c r="AG40" i="3"/>
  <c r="AF40" i="3"/>
  <c r="AF41" i="3"/>
  <c r="AG41" i="3"/>
  <c r="AF42" i="3"/>
  <c r="AG42" i="3"/>
  <c r="AG43" i="3"/>
  <c r="AF43" i="3"/>
  <c r="AG44" i="3"/>
  <c r="AF44" i="3"/>
  <c r="AF45" i="3"/>
  <c r="AG45" i="3"/>
  <c r="AF46" i="3"/>
  <c r="AG46" i="3"/>
  <c r="AF47" i="3"/>
  <c r="AG47" i="3"/>
  <c r="AG48" i="3"/>
  <c r="AF48" i="3"/>
  <c r="AG49" i="3"/>
  <c r="AF49" i="3"/>
  <c r="AF50" i="3"/>
  <c r="AG50" i="3"/>
  <c r="AF51" i="3"/>
  <c r="AG51" i="3"/>
  <c r="AF52" i="3"/>
  <c r="AG52" i="3"/>
  <c r="AF53" i="3"/>
  <c r="AG53" i="3"/>
  <c r="AF54" i="3"/>
  <c r="AG54" i="3"/>
  <c r="AF55" i="3"/>
  <c r="AG55" i="3"/>
  <c r="AG56" i="3"/>
  <c r="AF56" i="3"/>
  <c r="AG57" i="3"/>
  <c r="AF57" i="3"/>
  <c r="AG58" i="3"/>
  <c r="AF58" i="3"/>
  <c r="AF59" i="3"/>
  <c r="AG59" i="3"/>
  <c r="AG60" i="3"/>
  <c r="AF60" i="3"/>
  <c r="AF61" i="3"/>
  <c r="AG61" i="3"/>
  <c r="AF62" i="3"/>
  <c r="AG62" i="3"/>
  <c r="AF63" i="3"/>
  <c r="AG63" i="3"/>
  <c r="AG64" i="3"/>
  <c r="AF64" i="3"/>
  <c r="AF65" i="3"/>
  <c r="AG65" i="3"/>
  <c r="AF66" i="3"/>
  <c r="AG66" i="3"/>
  <c r="AF67" i="3"/>
  <c r="AG67" i="3"/>
  <c r="AF68" i="3"/>
  <c r="AG68" i="3"/>
  <c r="AG69" i="3"/>
  <c r="AF69" i="3"/>
  <c r="AG70" i="3"/>
  <c r="AF70" i="3"/>
  <c r="AF71" i="3"/>
  <c r="AG71" i="3"/>
  <c r="AG72" i="3"/>
  <c r="AF72" i="3"/>
  <c r="AG73" i="3"/>
  <c r="AF73" i="3"/>
  <c r="AF74" i="3"/>
  <c r="AG74" i="3"/>
  <c r="AG75" i="3"/>
  <c r="AF75" i="3"/>
  <c r="AF76" i="3"/>
  <c r="AG76" i="3"/>
  <c r="AG77" i="3"/>
  <c r="AF77" i="3"/>
  <c r="AG78" i="3"/>
  <c r="AF78" i="3"/>
  <c r="AG79" i="3"/>
  <c r="AF79" i="3"/>
  <c r="AG80" i="3"/>
  <c r="AF80" i="3"/>
  <c r="AG81" i="3"/>
  <c r="AF81" i="3"/>
  <c r="AF82" i="3"/>
  <c r="AG82" i="3"/>
  <c r="AF83" i="3"/>
  <c r="AG83" i="3"/>
  <c r="AG84" i="3"/>
  <c r="AF84" i="3"/>
  <c r="AG85" i="3"/>
  <c r="AF85" i="3"/>
  <c r="AF86" i="3"/>
  <c r="AG86" i="3"/>
  <c r="AG87" i="3"/>
  <c r="AF87" i="3"/>
  <c r="AF88" i="3"/>
  <c r="AG88" i="3"/>
  <c r="AF89" i="3"/>
  <c r="AG89" i="3"/>
  <c r="AF90" i="3"/>
  <c r="AG90" i="3"/>
  <c r="AG91" i="3"/>
  <c r="AF91" i="3"/>
  <c r="AF92" i="3"/>
  <c r="AG92" i="3"/>
  <c r="AF93" i="3"/>
  <c r="AG93" i="3"/>
  <c r="AG94" i="3"/>
  <c r="AF94" i="3"/>
  <c r="AG95" i="3"/>
  <c r="AF95" i="3"/>
  <c r="AG96" i="3"/>
  <c r="AF96" i="3"/>
  <c r="AG97" i="3"/>
  <c r="AF97" i="3"/>
  <c r="AF98" i="3"/>
  <c r="AG98" i="3"/>
  <c r="AF99" i="3"/>
  <c r="AG99" i="3"/>
  <c r="AG100" i="3"/>
  <c r="AF100" i="3"/>
  <c r="AG101" i="3"/>
  <c r="AF101" i="3"/>
  <c r="AG102" i="3"/>
  <c r="AF102" i="3"/>
  <c r="AG103" i="3"/>
  <c r="AF103" i="3"/>
  <c r="AG104" i="3"/>
  <c r="AF104" i="3"/>
  <c r="AF105" i="3"/>
  <c r="AG105" i="3"/>
  <c r="AF106" i="3"/>
  <c r="AG106" i="3"/>
  <c r="AF107" i="3"/>
  <c r="AG107" i="3"/>
  <c r="AG108" i="3"/>
  <c r="AF108" i="3"/>
  <c r="AF109" i="3"/>
  <c r="AG109" i="3"/>
  <c r="AF110" i="3"/>
  <c r="AG110" i="3"/>
  <c r="AG111" i="3"/>
  <c r="AF111" i="3"/>
  <c r="AF112" i="3"/>
  <c r="AG112" i="3"/>
  <c r="AG113" i="3"/>
  <c r="AF113" i="3"/>
  <c r="AF114" i="3"/>
  <c r="AG114" i="3"/>
  <c r="AG115" i="3"/>
  <c r="AF115" i="3"/>
  <c r="AF116" i="3"/>
  <c r="AG116" i="3"/>
  <c r="AF117" i="3"/>
  <c r="AG117" i="3"/>
  <c r="AF118" i="3"/>
  <c r="AG118" i="3"/>
  <c r="AF119" i="3"/>
  <c r="AG119" i="3"/>
  <c r="AF120" i="3"/>
  <c r="AG120" i="3"/>
  <c r="AG121" i="3"/>
  <c r="AF121" i="3"/>
  <c r="AF122" i="3"/>
  <c r="AG122" i="3"/>
  <c r="AG123" i="3"/>
  <c r="AF123" i="3"/>
  <c r="AG124" i="3"/>
  <c r="AF124" i="3"/>
  <c r="AG125" i="3"/>
  <c r="AF125" i="3"/>
  <c r="AF126" i="3"/>
  <c r="AG126" i="3"/>
  <c r="AG127" i="3"/>
  <c r="AF127" i="3"/>
  <c r="AG128" i="3"/>
  <c r="AF128" i="3"/>
  <c r="AF129" i="3"/>
  <c r="AG129" i="3"/>
  <c r="AG130" i="3"/>
  <c r="AF130" i="3"/>
  <c r="AG131" i="3"/>
  <c r="AF131" i="3"/>
  <c r="AG132" i="3"/>
  <c r="AF132" i="3"/>
  <c r="AF133" i="3"/>
  <c r="AG133" i="3"/>
  <c r="AG134" i="3"/>
  <c r="AF134" i="3"/>
  <c r="AF135" i="3"/>
  <c r="AG135" i="3"/>
  <c r="AG136" i="3"/>
  <c r="AF136" i="3"/>
  <c r="AG137" i="3"/>
  <c r="AF137" i="3"/>
  <c r="AF138" i="3"/>
  <c r="AG138" i="3"/>
  <c r="AG139" i="3"/>
  <c r="AF139" i="3"/>
  <c r="AF140" i="3"/>
  <c r="AG140" i="3"/>
  <c r="AF141" i="3"/>
  <c r="AG141" i="3"/>
  <c r="AF142" i="3"/>
  <c r="AG142" i="3"/>
  <c r="AF143" i="3"/>
  <c r="AG143" i="3"/>
  <c r="AF144" i="3"/>
  <c r="AG144" i="3"/>
  <c r="AG145" i="3"/>
  <c r="AF145" i="3"/>
  <c r="AF146" i="3"/>
  <c r="AG146" i="3"/>
  <c r="AF147" i="3"/>
  <c r="AG147" i="3"/>
  <c r="AF148" i="3"/>
  <c r="AG148" i="3"/>
  <c r="AG149" i="3"/>
  <c r="AF149" i="3"/>
  <c r="AG150" i="3"/>
  <c r="AF150" i="3"/>
  <c r="AF151" i="3"/>
  <c r="AG151" i="3"/>
  <c r="AG152" i="3"/>
  <c r="AF152" i="3"/>
  <c r="AF153" i="3"/>
  <c r="AG153" i="3"/>
  <c r="AF154" i="3"/>
  <c r="AG154" i="3"/>
  <c r="AF155" i="3"/>
  <c r="AG155" i="3"/>
  <c r="AF156" i="3"/>
  <c r="AG156" i="3"/>
  <c r="AG157" i="3"/>
  <c r="AF157" i="3"/>
  <c r="AF158" i="3"/>
  <c r="AG158" i="3"/>
  <c r="AF159" i="3"/>
  <c r="AG159" i="3"/>
  <c r="AF160" i="3"/>
  <c r="AG160" i="3"/>
  <c r="AF161" i="3"/>
  <c r="AG161" i="3"/>
  <c r="AF162" i="3"/>
  <c r="AG162" i="3"/>
  <c r="AF163" i="3"/>
  <c r="AG163" i="3"/>
  <c r="AG164" i="3"/>
  <c r="AF164" i="3"/>
  <c r="AG165" i="3"/>
  <c r="AF165" i="3"/>
  <c r="AG166" i="3"/>
  <c r="AF166" i="3"/>
  <c r="AF167" i="3"/>
  <c r="AG167" i="3"/>
  <c r="AG168" i="3"/>
  <c r="AF168" i="3"/>
  <c r="AG169" i="3"/>
  <c r="AF169" i="3"/>
  <c r="AF170" i="3"/>
  <c r="AG170" i="3"/>
  <c r="AF171" i="3"/>
  <c r="AG171" i="3"/>
  <c r="AF172" i="3"/>
  <c r="AG172" i="3"/>
  <c r="AF173" i="3"/>
  <c r="AG173" i="3"/>
  <c r="AF174" i="3"/>
  <c r="AG174" i="3"/>
  <c r="AF175" i="3"/>
  <c r="AG175" i="3"/>
  <c r="AF176" i="3"/>
  <c r="AG176" i="3"/>
  <c r="AF177" i="3"/>
  <c r="AG177" i="3"/>
  <c r="AF178" i="3"/>
  <c r="AG178" i="3"/>
  <c r="AF179" i="3"/>
  <c r="AG179" i="3"/>
  <c r="AG180" i="3"/>
  <c r="AF180" i="3"/>
  <c r="AG181" i="3"/>
  <c r="AF181" i="3"/>
  <c r="AF182" i="3"/>
  <c r="AG182" i="3"/>
  <c r="AF183" i="3"/>
  <c r="AG183" i="3"/>
  <c r="AG184" i="3"/>
  <c r="AF184" i="3"/>
  <c r="AF185" i="3"/>
  <c r="AG185" i="3"/>
  <c r="AF186" i="3"/>
  <c r="AG186" i="3"/>
  <c r="AG187" i="3"/>
  <c r="AF187" i="3"/>
  <c r="AF188" i="3"/>
  <c r="AG188" i="3"/>
  <c r="AG189" i="3"/>
  <c r="AF189" i="3"/>
  <c r="AG190" i="3"/>
  <c r="AF190" i="3"/>
  <c r="AF191" i="3"/>
  <c r="AG191" i="3"/>
  <c r="AG192" i="3"/>
  <c r="AF192" i="3"/>
  <c r="AF193" i="3"/>
  <c r="AG193" i="3"/>
  <c r="AF194" i="3"/>
  <c r="AG194" i="3"/>
  <c r="AF195" i="3"/>
  <c r="AG195" i="3"/>
  <c r="AG196" i="3"/>
  <c r="AF196" i="3"/>
  <c r="AG197" i="3"/>
  <c r="AF197" i="3"/>
  <c r="AF198" i="3"/>
  <c r="AG198" i="3"/>
  <c r="AF199" i="3"/>
  <c r="AG199" i="3"/>
  <c r="AF200" i="3"/>
  <c r="AG200" i="3"/>
  <c r="AG201" i="3"/>
  <c r="AF201" i="3"/>
  <c r="AF202" i="3"/>
  <c r="AG202" i="3"/>
  <c r="AF203" i="3"/>
  <c r="AG203" i="3"/>
  <c r="AF204" i="3"/>
  <c r="AG204" i="3"/>
  <c r="AF205" i="3"/>
  <c r="AG205" i="3"/>
  <c r="AG206" i="3"/>
  <c r="AF206" i="3"/>
  <c r="AG207" i="3"/>
  <c r="AF207" i="3"/>
  <c r="AG208" i="3"/>
  <c r="AF208" i="3"/>
  <c r="AG209" i="3"/>
  <c r="AF209" i="3"/>
  <c r="AF210" i="3"/>
  <c r="AG210" i="3"/>
  <c r="AF211" i="3"/>
  <c r="AG211" i="3"/>
  <c r="AF212" i="3"/>
  <c r="AG212" i="3"/>
  <c r="AG213" i="3"/>
  <c r="AF213" i="3"/>
  <c r="AG214" i="3"/>
  <c r="AF214" i="3"/>
  <c r="AF215" i="3"/>
  <c r="AG215" i="3"/>
  <c r="AG216" i="3"/>
  <c r="AF216" i="3"/>
  <c r="AF217" i="3"/>
  <c r="AG217" i="3"/>
  <c r="AG218" i="3"/>
  <c r="AF218" i="3"/>
  <c r="AF219" i="3"/>
  <c r="AG219" i="3"/>
  <c r="AF220" i="3"/>
  <c r="AG220" i="3"/>
  <c r="AG221" i="3"/>
  <c r="AF221" i="3"/>
  <c r="AG222" i="3"/>
  <c r="AF222" i="3"/>
  <c r="AG223" i="3"/>
  <c r="AF223" i="3"/>
  <c r="AG224" i="3"/>
  <c r="AF224" i="3"/>
  <c r="AF225" i="3"/>
  <c r="AG225" i="3"/>
  <c r="AG226" i="3"/>
  <c r="AF226" i="3"/>
  <c r="AG227" i="3"/>
  <c r="AF227" i="3"/>
  <c r="AG228" i="3"/>
  <c r="AF228" i="3"/>
  <c r="AG229" i="3"/>
  <c r="AF229" i="3"/>
  <c r="AF230" i="3"/>
  <c r="AG230" i="3"/>
  <c r="AF231" i="3"/>
  <c r="AG231" i="3"/>
  <c r="AF232" i="3"/>
  <c r="AG232" i="3"/>
  <c r="AG233" i="3"/>
  <c r="AF233" i="3"/>
  <c r="AF234" i="3"/>
  <c r="AG234" i="3"/>
  <c r="AG235" i="3"/>
  <c r="AF235" i="3"/>
  <c r="AF236" i="3"/>
  <c r="AG236" i="3"/>
  <c r="AF237" i="3"/>
  <c r="AG237" i="3"/>
  <c r="AF238" i="3"/>
  <c r="AG238" i="3"/>
  <c r="AG239" i="3"/>
  <c r="AF239" i="3"/>
  <c r="AG240" i="3"/>
  <c r="AF240" i="3"/>
  <c r="AG241" i="3"/>
  <c r="AF241" i="3"/>
  <c r="AG242" i="3"/>
  <c r="AF242" i="3"/>
  <c r="AG243" i="3"/>
  <c r="AF243" i="3"/>
  <c r="AF244" i="3"/>
  <c r="AG244" i="3"/>
  <c r="AG245" i="3"/>
  <c r="AF245" i="3"/>
  <c r="AG246" i="3"/>
  <c r="AF246" i="3"/>
  <c r="AF247" i="3"/>
  <c r="AG247" i="3"/>
  <c r="AG248" i="3"/>
  <c r="AF248" i="3"/>
  <c r="AF249" i="3"/>
  <c r="AG249" i="3"/>
  <c r="AG250" i="3"/>
  <c r="AF250" i="3"/>
  <c r="AG251" i="3"/>
  <c r="AF251" i="3"/>
  <c r="AF252" i="3"/>
  <c r="AG252" i="3"/>
  <c r="AG253" i="3"/>
  <c r="AF253" i="3"/>
  <c r="AF254" i="3"/>
  <c r="AG254" i="3"/>
  <c r="AF255" i="3"/>
  <c r="AG255" i="3"/>
  <c r="AG256" i="3"/>
  <c r="AF256" i="3"/>
  <c r="AG257" i="3"/>
  <c r="AF257" i="3"/>
  <c r="AG258" i="3"/>
  <c r="AF258" i="3"/>
  <c r="AF259" i="3"/>
  <c r="AG259" i="3"/>
  <c r="AG260" i="3"/>
  <c r="AF260" i="3"/>
  <c r="AG261" i="3"/>
  <c r="AF261" i="3"/>
  <c r="AG262" i="3"/>
  <c r="AF262" i="3"/>
  <c r="AG263" i="3"/>
  <c r="AF263" i="3"/>
  <c r="AG264" i="3"/>
  <c r="AF264" i="3"/>
  <c r="AG265" i="3"/>
  <c r="AF265" i="3"/>
  <c r="AF266" i="3"/>
  <c r="AG266" i="3"/>
  <c r="AF267" i="3"/>
  <c r="AG267" i="3"/>
  <c r="AG268" i="3"/>
  <c r="AF268" i="3"/>
  <c r="AF269" i="3"/>
  <c r="AG269" i="3"/>
  <c r="AG270" i="3"/>
  <c r="AF270" i="3"/>
  <c r="AG271" i="3"/>
  <c r="AF271" i="3"/>
  <c r="AG272" i="3"/>
  <c r="AF272" i="3"/>
  <c r="AG273" i="3"/>
  <c r="AF273" i="3"/>
  <c r="AF274" i="3"/>
  <c r="AG274" i="3"/>
  <c r="AF275" i="3"/>
  <c r="AG275" i="3"/>
  <c r="AF276" i="3"/>
  <c r="AG276" i="3"/>
  <c r="AF277" i="3"/>
  <c r="AG277" i="3"/>
  <c r="AF278" i="3"/>
  <c r="AG278" i="3"/>
  <c r="AF279" i="3"/>
  <c r="AG279" i="3"/>
  <c r="AG280" i="3"/>
  <c r="AF280" i="3"/>
  <c r="AG281" i="3"/>
  <c r="AF281" i="3"/>
  <c r="AF282" i="3"/>
  <c r="AG282" i="3"/>
  <c r="AF283" i="3"/>
  <c r="AG283" i="3"/>
  <c r="AG284" i="3"/>
  <c r="AF284" i="3"/>
  <c r="AF285" i="3"/>
  <c r="AG285" i="3"/>
  <c r="AG286" i="3"/>
  <c r="AF286" i="3"/>
  <c r="AG287" i="3"/>
  <c r="AF287" i="3"/>
  <c r="AF288" i="3"/>
  <c r="AG288" i="3"/>
  <c r="AF289" i="3"/>
  <c r="AG289" i="3"/>
  <c r="AF290" i="3"/>
  <c r="AG290" i="3"/>
  <c r="AG291" i="3"/>
  <c r="AF291" i="3"/>
  <c r="AG292" i="3"/>
  <c r="AF292" i="3"/>
  <c r="AG293" i="3"/>
  <c r="AF293" i="3"/>
  <c r="AG294" i="3"/>
  <c r="AF294" i="3"/>
  <c r="AG295" i="3"/>
  <c r="AF295" i="3"/>
  <c r="AG296" i="3"/>
  <c r="AF296" i="3"/>
  <c r="AF297" i="3"/>
  <c r="AG297" i="3"/>
  <c r="AG298" i="3"/>
  <c r="AF298" i="3"/>
  <c r="AG299" i="3"/>
  <c r="AF299" i="3"/>
  <c r="AG300" i="3"/>
  <c r="AF300" i="3"/>
  <c r="AF301" i="3"/>
  <c r="AG301" i="3"/>
  <c r="AF302" i="3"/>
  <c r="AG302" i="3"/>
  <c r="AG303" i="3"/>
  <c r="AF303" i="3"/>
  <c r="AG304" i="3"/>
  <c r="AF304" i="3"/>
  <c r="AG305" i="3"/>
  <c r="AF305" i="3"/>
  <c r="AG306" i="3"/>
  <c r="AF306" i="3"/>
  <c r="AG307" i="3"/>
  <c r="AF307" i="3"/>
  <c r="AG308" i="3"/>
  <c r="AF308" i="3"/>
  <c r="AF309" i="3"/>
  <c r="AG309" i="3"/>
  <c r="AG310" i="3"/>
  <c r="AF310" i="3"/>
  <c r="AG311" i="3"/>
  <c r="AF311" i="3"/>
  <c r="AF312" i="3"/>
  <c r="AG312" i="3"/>
  <c r="AF313" i="3"/>
  <c r="AG313" i="3"/>
  <c r="AF314" i="3"/>
  <c r="AG314" i="3"/>
  <c r="AG315" i="3"/>
  <c r="AF315" i="3"/>
  <c r="AF316" i="3"/>
  <c r="AG316" i="3"/>
  <c r="AG317" i="3"/>
  <c r="AF317" i="3"/>
  <c r="AG318" i="3"/>
  <c r="AF318" i="3"/>
  <c r="AF319" i="3"/>
  <c r="AG319" i="3"/>
  <c r="AG320" i="3"/>
  <c r="AF320" i="3"/>
  <c r="AG321" i="3"/>
  <c r="AF321" i="3"/>
  <c r="AG322" i="3"/>
  <c r="AF322" i="3"/>
  <c r="AG323" i="3"/>
  <c r="AF323" i="3"/>
  <c r="AF324" i="3"/>
  <c r="AG324" i="3"/>
  <c r="AG325" i="3"/>
  <c r="AF325" i="3"/>
  <c r="AG326" i="3"/>
  <c r="AF326" i="3"/>
  <c r="AG327" i="3"/>
  <c r="AF327" i="3"/>
  <c r="AG328" i="3"/>
  <c r="AF328" i="3"/>
  <c r="AF329" i="3"/>
  <c r="AG329" i="3"/>
  <c r="AF330" i="3"/>
  <c r="AG330" i="3"/>
  <c r="AG331" i="3"/>
  <c r="AF331" i="3"/>
  <c r="AF332" i="3"/>
  <c r="AG332" i="3"/>
  <c r="AH34" i="3" l="1"/>
  <c r="AK34" i="3" s="1"/>
  <c r="AI238" i="3"/>
  <c r="AI230" i="3"/>
  <c r="AH226" i="3"/>
  <c r="AK226" i="3" s="1"/>
  <c r="AH218" i="3"/>
  <c r="AK218" i="3" s="1"/>
  <c r="AH214" i="3"/>
  <c r="AK214" i="3" s="1"/>
  <c r="AI198" i="3"/>
  <c r="AH190" i="3"/>
  <c r="AK190" i="3" s="1"/>
  <c r="AI186" i="3"/>
  <c r="AI178" i="3"/>
  <c r="AH174" i="3"/>
  <c r="AK174" i="3" s="1"/>
  <c r="AI170" i="3"/>
  <c r="AH162" i="3"/>
  <c r="AK162" i="3" s="1"/>
  <c r="AI154" i="3"/>
  <c r="AH142" i="3"/>
  <c r="AK142" i="3" s="1"/>
  <c r="AH134" i="3"/>
  <c r="AK134" i="3" s="1"/>
  <c r="AH130" i="3"/>
  <c r="AK130" i="3" s="1"/>
  <c r="AI122" i="3"/>
  <c r="AI114" i="3"/>
  <c r="AI78" i="3"/>
  <c r="AI74" i="3"/>
  <c r="AI66" i="3"/>
  <c r="AH62" i="3"/>
  <c r="AK62" i="3" s="1"/>
  <c r="AH58" i="3"/>
  <c r="AK58" i="3" s="1"/>
  <c r="AA227" i="3"/>
  <c r="AD227" i="3" s="1"/>
  <c r="AB219" i="3"/>
  <c r="AB203" i="3"/>
  <c r="AA195" i="3"/>
  <c r="AD195" i="3" s="1"/>
  <c r="AA171" i="3"/>
  <c r="AD171" i="3" s="1"/>
  <c r="AB163" i="3"/>
  <c r="AA147" i="3"/>
  <c r="AD147" i="3" s="1"/>
  <c r="AA103" i="3"/>
  <c r="AD103" i="3" s="1"/>
  <c r="AB99" i="3"/>
  <c r="AB55" i="3"/>
  <c r="AH33" i="3"/>
  <c r="AK33" i="3" s="1"/>
  <c r="AH225" i="3"/>
  <c r="AK225" i="3" s="1"/>
  <c r="AH221" i="3"/>
  <c r="AK221" i="3" s="1"/>
  <c r="AH219" i="3"/>
  <c r="AK219" i="3" s="1"/>
  <c r="AH217" i="3"/>
  <c r="AK217" i="3" s="1"/>
  <c r="AH211" i="3"/>
  <c r="AK211" i="3" s="1"/>
  <c r="AI205" i="3"/>
  <c r="AI201" i="3"/>
  <c r="AH199" i="3"/>
  <c r="AK199" i="3" s="1"/>
  <c r="AH195" i="3"/>
  <c r="AK195" i="3" s="1"/>
  <c r="AH193" i="3"/>
  <c r="AK193" i="3" s="1"/>
  <c r="AH191" i="3"/>
  <c r="AK191" i="3" s="1"/>
  <c r="AH189" i="3"/>
  <c r="AK189" i="3" s="1"/>
  <c r="AI185" i="3"/>
  <c r="AH179" i="3"/>
  <c r="AK179" i="3" s="1"/>
  <c r="AH177" i="3"/>
  <c r="AK177" i="3" s="1"/>
  <c r="AH175" i="3"/>
  <c r="AK175" i="3" s="1"/>
  <c r="AI173" i="3"/>
  <c r="AH169" i="3"/>
  <c r="AK169" i="3" s="1"/>
  <c r="AH163" i="3"/>
  <c r="AK163" i="3" s="1"/>
  <c r="AH159" i="3"/>
  <c r="AK159" i="3" s="1"/>
  <c r="AI157" i="3"/>
  <c r="AH155" i="3"/>
  <c r="AK155" i="3" s="1"/>
  <c r="AI153" i="3"/>
  <c r="AH151" i="3"/>
  <c r="AK151" i="3" s="1"/>
  <c r="AH145" i="3"/>
  <c r="AK145" i="3" s="1"/>
  <c r="AH143" i="3"/>
  <c r="AK143" i="3" s="1"/>
  <c r="AH137" i="3"/>
  <c r="AK137" i="3" s="1"/>
  <c r="AI127" i="3"/>
  <c r="AH125" i="3"/>
  <c r="AK125" i="3" s="1"/>
  <c r="AI123" i="3"/>
  <c r="AH119" i="3"/>
  <c r="AK119" i="3" s="1"/>
  <c r="AI115" i="3"/>
  <c r="AJ114" i="3" s="1"/>
  <c r="AH105" i="3"/>
  <c r="AK105" i="3" s="1"/>
  <c r="AI103" i="3"/>
  <c r="AH99" i="3"/>
  <c r="AK99" i="3" s="1"/>
  <c r="AI95" i="3"/>
  <c r="AI91" i="3"/>
  <c r="AI87" i="3"/>
  <c r="AH85" i="3"/>
  <c r="AK85" i="3" s="1"/>
  <c r="AH83" i="3"/>
  <c r="AK83" i="3" s="1"/>
  <c r="AH67" i="3"/>
  <c r="AK67" i="3" s="1"/>
  <c r="AH61" i="3"/>
  <c r="AK61" i="3" s="1"/>
  <c r="AH55" i="3"/>
  <c r="AK55" i="3" s="1"/>
  <c r="AI53" i="3"/>
  <c r="AH51" i="3"/>
  <c r="AK51" i="3" s="1"/>
  <c r="AH45" i="3"/>
  <c r="AK45" i="3" s="1"/>
  <c r="AI41" i="3"/>
  <c r="AB230" i="3"/>
  <c r="AA150" i="3"/>
  <c r="AD150" i="3" s="1"/>
  <c r="AB118" i="3"/>
  <c r="AA54" i="3"/>
  <c r="AD54" i="3" s="1"/>
  <c r="AH239" i="3"/>
  <c r="AK239" i="3" s="1"/>
  <c r="AI237" i="3"/>
  <c r="AI229" i="3"/>
  <c r="AI222" i="3"/>
  <c r="AI326" i="3"/>
  <c r="AH326" i="3"/>
  <c r="AK326" i="3" s="1"/>
  <c r="AI322" i="3"/>
  <c r="AH322" i="3"/>
  <c r="AK322" i="3" s="1"/>
  <c r="AI318" i="3"/>
  <c r="AH318" i="3"/>
  <c r="AK318" i="3" s="1"/>
  <c r="AI310" i="3"/>
  <c r="AH310" i="3"/>
  <c r="AK310" i="3" s="1"/>
  <c r="AI306" i="3"/>
  <c r="AH306" i="3"/>
  <c r="AK306" i="3" s="1"/>
  <c r="AI298" i="3"/>
  <c r="AH298" i="3"/>
  <c r="AK298" i="3" s="1"/>
  <c r="AI294" i="3"/>
  <c r="AH294" i="3"/>
  <c r="AK294" i="3" s="1"/>
  <c r="AH286" i="3"/>
  <c r="AK286" i="3" s="1"/>
  <c r="AI286" i="3"/>
  <c r="AH270" i="3"/>
  <c r="AK270" i="3" s="1"/>
  <c r="AI270" i="3"/>
  <c r="AI262" i="3"/>
  <c r="AH262" i="3"/>
  <c r="AK262" i="3" s="1"/>
  <c r="AH258" i="3"/>
  <c r="AK258" i="3" s="1"/>
  <c r="AI258" i="3"/>
  <c r="AH250" i="3"/>
  <c r="AK250" i="3" s="1"/>
  <c r="AI250" i="3"/>
  <c r="AI246" i="3"/>
  <c r="AH246" i="3"/>
  <c r="AK246" i="3" s="1"/>
  <c r="AI242" i="3"/>
  <c r="AH242" i="3"/>
  <c r="AK242" i="3" s="1"/>
  <c r="AI240" i="3"/>
  <c r="AH240" i="3"/>
  <c r="AK240" i="3" s="1"/>
  <c r="AH224" i="3"/>
  <c r="AK224" i="3" s="1"/>
  <c r="AI224" i="3"/>
  <c r="AI216" i="3"/>
  <c r="AH216" i="3"/>
  <c r="AK216" i="3" s="1"/>
  <c r="AH208" i="3"/>
  <c r="AK208" i="3" s="1"/>
  <c r="AI208" i="3"/>
  <c r="AH192" i="3"/>
  <c r="AK192" i="3" s="1"/>
  <c r="AI192" i="3"/>
  <c r="AI180" i="3"/>
  <c r="AH180" i="3"/>
  <c r="AK180" i="3" s="1"/>
  <c r="AI168" i="3"/>
  <c r="AH168" i="3"/>
  <c r="AK168" i="3" s="1"/>
  <c r="AI164" i="3"/>
  <c r="AH164" i="3"/>
  <c r="AK164" i="3" s="1"/>
  <c r="AI150" i="3"/>
  <c r="AH150" i="3"/>
  <c r="AK150" i="3" s="1"/>
  <c r="AI136" i="3"/>
  <c r="AH136" i="3"/>
  <c r="AK136" i="3" s="1"/>
  <c r="AI108" i="3"/>
  <c r="AH108" i="3"/>
  <c r="AK108" i="3" s="1"/>
  <c r="AH104" i="3"/>
  <c r="AK104" i="3" s="1"/>
  <c r="AI104" i="3"/>
  <c r="AH100" i="3"/>
  <c r="AK100" i="3" s="1"/>
  <c r="AI100" i="3"/>
  <c r="AI96" i="3"/>
  <c r="AH96" i="3"/>
  <c r="AK96" i="3" s="1"/>
  <c r="AI84" i="3"/>
  <c r="AH84" i="3"/>
  <c r="AK84" i="3" s="1"/>
  <c r="AH70" i="3"/>
  <c r="AK70" i="3" s="1"/>
  <c r="AI70" i="3"/>
  <c r="AH38" i="3"/>
  <c r="AK38" i="3" s="1"/>
  <c r="AI38" i="3"/>
  <c r="AB323" i="3"/>
  <c r="AA323" i="3"/>
  <c r="AD323" i="3" s="1"/>
  <c r="AB319" i="3"/>
  <c r="AA319" i="3"/>
  <c r="AD319" i="3" s="1"/>
  <c r="AB315" i="3"/>
  <c r="AA315" i="3"/>
  <c r="AD315" i="3" s="1"/>
  <c r="AB311" i="3"/>
  <c r="AA311" i="3"/>
  <c r="AD311" i="3" s="1"/>
  <c r="AA307" i="3"/>
  <c r="AD307" i="3" s="1"/>
  <c r="AB307" i="3"/>
  <c r="AA299" i="3"/>
  <c r="AD299" i="3" s="1"/>
  <c r="AB299" i="3"/>
  <c r="AA295" i="3"/>
  <c r="AD295" i="3" s="1"/>
  <c r="AB295" i="3"/>
  <c r="AA291" i="3"/>
  <c r="AD291" i="3" s="1"/>
  <c r="AB291" i="3"/>
  <c r="AB283" i="3"/>
  <c r="AA283" i="3"/>
  <c r="AD283" i="3" s="1"/>
  <c r="AA279" i="3"/>
  <c r="AD279" i="3" s="1"/>
  <c r="AB279" i="3"/>
  <c r="AA267" i="3"/>
  <c r="AD267" i="3" s="1"/>
  <c r="AB267" i="3"/>
  <c r="AA263" i="3"/>
  <c r="AD263" i="3" s="1"/>
  <c r="AB263" i="3"/>
  <c r="AA259" i="3"/>
  <c r="AD259" i="3" s="1"/>
  <c r="AB259" i="3"/>
  <c r="AB251" i="3"/>
  <c r="AA251" i="3"/>
  <c r="AD251" i="3" s="1"/>
  <c r="AA231" i="3"/>
  <c r="AD231" i="3" s="1"/>
  <c r="AB231" i="3"/>
  <c r="AB225" i="3"/>
  <c r="AA225" i="3"/>
  <c r="AD225" i="3" s="1"/>
  <c r="AB215" i="3"/>
  <c r="AA215" i="3"/>
  <c r="AD215" i="3" s="1"/>
  <c r="AB211" i="3"/>
  <c r="AA211" i="3"/>
  <c r="AD211" i="3" s="1"/>
  <c r="AB201" i="3"/>
  <c r="AA201" i="3"/>
  <c r="AD201" i="3" s="1"/>
  <c r="AA183" i="3"/>
  <c r="AD183" i="3" s="1"/>
  <c r="AB183" i="3"/>
  <c r="AB179" i="3"/>
  <c r="AA179" i="3"/>
  <c r="AD179" i="3" s="1"/>
  <c r="AB167" i="3"/>
  <c r="AA167" i="3"/>
  <c r="AD167" i="3" s="1"/>
  <c r="AA165" i="3"/>
  <c r="AD165" i="3" s="1"/>
  <c r="AB165" i="3"/>
  <c r="AA157" i="3"/>
  <c r="AD157" i="3" s="1"/>
  <c r="AB157" i="3"/>
  <c r="AB153" i="3"/>
  <c r="AA153" i="3"/>
  <c r="AD153" i="3" s="1"/>
  <c r="AB131" i="3"/>
  <c r="AA131" i="3"/>
  <c r="AD131" i="3" s="1"/>
  <c r="AB123" i="3"/>
  <c r="AA123" i="3"/>
  <c r="AD123" i="3" s="1"/>
  <c r="AA119" i="3"/>
  <c r="AD119" i="3" s="1"/>
  <c r="AB119" i="3"/>
  <c r="AB117" i="3"/>
  <c r="AC117" i="3" s="1"/>
  <c r="AA117" i="3"/>
  <c r="AD117" i="3" s="1"/>
  <c r="AB109" i="3"/>
  <c r="AA109" i="3"/>
  <c r="AD109" i="3" s="1"/>
  <c r="AB101" i="3"/>
  <c r="AA101" i="3"/>
  <c r="AD101" i="3" s="1"/>
  <c r="AH332" i="3"/>
  <c r="AK332" i="3" s="1"/>
  <c r="AI332" i="3"/>
  <c r="AH330" i="3"/>
  <c r="AK330" i="3" s="1"/>
  <c r="AI330" i="3"/>
  <c r="AH324" i="3"/>
  <c r="AK324" i="3" s="1"/>
  <c r="AI324" i="3"/>
  <c r="AH316" i="3"/>
  <c r="AK316" i="3" s="1"/>
  <c r="AI316" i="3"/>
  <c r="AI314" i="3"/>
  <c r="AH314" i="3"/>
  <c r="AK314" i="3" s="1"/>
  <c r="AI312" i="3"/>
  <c r="AH312" i="3"/>
  <c r="AK312" i="3" s="1"/>
  <c r="AI302" i="3"/>
  <c r="AH302" i="3"/>
  <c r="AK302" i="3" s="1"/>
  <c r="AI290" i="3"/>
  <c r="AH290" i="3"/>
  <c r="AK290" i="3" s="1"/>
  <c r="AH288" i="3"/>
  <c r="AK288" i="3" s="1"/>
  <c r="AI288" i="3"/>
  <c r="AI282" i="3"/>
  <c r="AH282" i="3"/>
  <c r="AK282" i="3" s="1"/>
  <c r="AI278" i="3"/>
  <c r="AH278" i="3"/>
  <c r="AK278" i="3" s="1"/>
  <c r="AI276" i="3"/>
  <c r="AH276" i="3"/>
  <c r="AK276" i="3" s="1"/>
  <c r="AI274" i="3"/>
  <c r="AH274" i="3"/>
  <c r="AK274" i="3" s="1"/>
  <c r="AI266" i="3"/>
  <c r="AH266" i="3"/>
  <c r="AK266" i="3" s="1"/>
  <c r="AH254" i="3"/>
  <c r="AK254" i="3" s="1"/>
  <c r="AI254" i="3"/>
  <c r="AH252" i="3"/>
  <c r="AK252" i="3" s="1"/>
  <c r="AI252" i="3"/>
  <c r="AH244" i="3"/>
  <c r="AK244" i="3" s="1"/>
  <c r="AI244" i="3"/>
  <c r="AH238" i="3"/>
  <c r="AK238" i="3" s="1"/>
  <c r="AH236" i="3"/>
  <c r="AK236" i="3" s="1"/>
  <c r="AI236" i="3"/>
  <c r="AI234" i="3"/>
  <c r="AH234" i="3"/>
  <c r="AK234" i="3" s="1"/>
  <c r="AI232" i="3"/>
  <c r="AH232" i="3"/>
  <c r="AK232" i="3" s="1"/>
  <c r="AH230" i="3"/>
  <c r="AK230" i="3" s="1"/>
  <c r="AI226" i="3"/>
  <c r="AH222" i="3"/>
  <c r="AK222" i="3" s="1"/>
  <c r="AH220" i="3"/>
  <c r="AK220" i="3" s="1"/>
  <c r="AI220" i="3"/>
  <c r="AI218" i="3"/>
  <c r="AI214" i="3"/>
  <c r="AI212" i="3"/>
  <c r="AH212" i="3"/>
  <c r="AK212" i="3" s="1"/>
  <c r="AI210" i="3"/>
  <c r="AH210" i="3"/>
  <c r="AK210" i="3" s="1"/>
  <c r="AH204" i="3"/>
  <c r="AK204" i="3" s="1"/>
  <c r="AI204" i="3"/>
  <c r="AI202" i="3"/>
  <c r="AH202" i="3"/>
  <c r="AK202" i="3" s="1"/>
  <c r="AH200" i="3"/>
  <c r="AK200" i="3" s="1"/>
  <c r="AI200" i="3"/>
  <c r="AH198" i="3"/>
  <c r="AK198" i="3" s="1"/>
  <c r="AH194" i="3"/>
  <c r="AK194" i="3" s="1"/>
  <c r="AI194" i="3"/>
  <c r="AI190" i="3"/>
  <c r="AH188" i="3"/>
  <c r="AK188" i="3" s="1"/>
  <c r="AI188" i="3"/>
  <c r="AH186" i="3"/>
  <c r="AK186" i="3" s="1"/>
  <c r="AH182" i="3"/>
  <c r="AK182" i="3" s="1"/>
  <c r="AI182" i="3"/>
  <c r="AH178" i="3"/>
  <c r="AK178" i="3" s="1"/>
  <c r="AI176" i="3"/>
  <c r="AH176" i="3"/>
  <c r="AK176" i="3" s="1"/>
  <c r="AI174" i="3"/>
  <c r="AI172" i="3"/>
  <c r="AH172" i="3"/>
  <c r="AK172" i="3" s="1"/>
  <c r="AH170" i="3"/>
  <c r="AK170" i="3" s="1"/>
  <c r="AI162" i="3"/>
  <c r="AH160" i="3"/>
  <c r="AK160" i="3" s="1"/>
  <c r="AI160" i="3"/>
  <c r="AI158" i="3"/>
  <c r="AJ157" i="3" s="1"/>
  <c r="AH158" i="3"/>
  <c r="AK158" i="3" s="1"/>
  <c r="AI156" i="3"/>
  <c r="AH156" i="3"/>
  <c r="AK156" i="3" s="1"/>
  <c r="AH154" i="3"/>
  <c r="AK154" i="3" s="1"/>
  <c r="AI148" i="3"/>
  <c r="AH148" i="3"/>
  <c r="AK148" i="3" s="1"/>
  <c r="AI146" i="3"/>
  <c r="AH146" i="3"/>
  <c r="AK146" i="3" s="1"/>
  <c r="AH144" i="3"/>
  <c r="AK144" i="3" s="1"/>
  <c r="AI144" i="3"/>
  <c r="AI142" i="3"/>
  <c r="AH140" i="3"/>
  <c r="AK140" i="3" s="1"/>
  <c r="AI140" i="3"/>
  <c r="AH138" i="3"/>
  <c r="AK138" i="3" s="1"/>
  <c r="AI138" i="3"/>
  <c r="AI134" i="3"/>
  <c r="AI130" i="3"/>
  <c r="AI126" i="3"/>
  <c r="AH126" i="3"/>
  <c r="AK126" i="3" s="1"/>
  <c r="AH122" i="3"/>
  <c r="AK122" i="3" s="1"/>
  <c r="AH120" i="3"/>
  <c r="AK120" i="3" s="1"/>
  <c r="AI120" i="3"/>
  <c r="AH118" i="3"/>
  <c r="AK118" i="3" s="1"/>
  <c r="AI118" i="3"/>
  <c r="AI116" i="3"/>
  <c r="AH116" i="3"/>
  <c r="AK116" i="3" s="1"/>
  <c r="AH114" i="3"/>
  <c r="AK114" i="3" s="1"/>
  <c r="AH112" i="3"/>
  <c r="AK112" i="3" s="1"/>
  <c r="AI112" i="3"/>
  <c r="AH110" i="3"/>
  <c r="AK110" i="3" s="1"/>
  <c r="AI110" i="3"/>
  <c r="AH106" i="3"/>
  <c r="AK106" i="3" s="1"/>
  <c r="AI106" i="3"/>
  <c r="AI98" i="3"/>
  <c r="AH98" i="3"/>
  <c r="AK98" i="3" s="1"/>
  <c r="AI92" i="3"/>
  <c r="AJ91" i="3" s="1"/>
  <c r="AH92" i="3"/>
  <c r="AK92" i="3" s="1"/>
  <c r="AH90" i="3"/>
  <c r="AK90" i="3" s="1"/>
  <c r="AI90" i="3"/>
  <c r="AI88" i="3"/>
  <c r="AH88" i="3"/>
  <c r="AK88" i="3" s="1"/>
  <c r="AI86" i="3"/>
  <c r="AH86" i="3"/>
  <c r="AK86" i="3" s="1"/>
  <c r="AH82" i="3"/>
  <c r="AK82" i="3" s="1"/>
  <c r="AI82" i="3"/>
  <c r="AH78" i="3"/>
  <c r="AK78" i="3" s="1"/>
  <c r="AI76" i="3"/>
  <c r="AH76" i="3"/>
  <c r="AK76" i="3" s="1"/>
  <c r="AH74" i="3"/>
  <c r="AK74" i="3" s="1"/>
  <c r="AI68" i="3"/>
  <c r="AH68" i="3"/>
  <c r="AK68" i="3" s="1"/>
  <c r="AH66" i="3"/>
  <c r="AK66" i="3" s="1"/>
  <c r="AI62" i="3"/>
  <c r="AI58" i="3"/>
  <c r="AI54" i="3"/>
  <c r="AJ53" i="3" s="1"/>
  <c r="AH54" i="3"/>
  <c r="AK54" i="3" s="1"/>
  <c r="AI52" i="3"/>
  <c r="AH52" i="3"/>
  <c r="AK52" i="3" s="1"/>
  <c r="AH50" i="3"/>
  <c r="AK50" i="3" s="1"/>
  <c r="AI50" i="3"/>
  <c r="AI46" i="3"/>
  <c r="AH46" i="3"/>
  <c r="AK46" i="3" s="1"/>
  <c r="AI42" i="3"/>
  <c r="AH42" i="3"/>
  <c r="AK42" i="3" s="1"/>
  <c r="AI36" i="3"/>
  <c r="AH36" i="3"/>
  <c r="AK36" i="3" s="1"/>
  <c r="AB331" i="3"/>
  <c r="AA331" i="3"/>
  <c r="AD331" i="3" s="1"/>
  <c r="AA327" i="3"/>
  <c r="AD327" i="3" s="1"/>
  <c r="AB327" i="3"/>
  <c r="AA321" i="3"/>
  <c r="AD321" i="3" s="1"/>
  <c r="AB321" i="3"/>
  <c r="AA317" i="3"/>
  <c r="AD317" i="3" s="1"/>
  <c r="AB317" i="3"/>
  <c r="AA313" i="3"/>
  <c r="AD313" i="3" s="1"/>
  <c r="AB313" i="3"/>
  <c r="AA309" i="3"/>
  <c r="AD309" i="3" s="1"/>
  <c r="AB309" i="3"/>
  <c r="AA303" i="3"/>
  <c r="AD303" i="3" s="1"/>
  <c r="AB303" i="3"/>
  <c r="AB301" i="3"/>
  <c r="AA301" i="3"/>
  <c r="AD301" i="3" s="1"/>
  <c r="AA293" i="3"/>
  <c r="AD293" i="3" s="1"/>
  <c r="AB293" i="3"/>
  <c r="AA287" i="3"/>
  <c r="AD287" i="3" s="1"/>
  <c r="AB287" i="3"/>
  <c r="AB281" i="3"/>
  <c r="AA281" i="3"/>
  <c r="AD281" i="3" s="1"/>
  <c r="AA275" i="3"/>
  <c r="AD275" i="3" s="1"/>
  <c r="AB275" i="3"/>
  <c r="AB271" i="3"/>
  <c r="AA271" i="3"/>
  <c r="AD271" i="3" s="1"/>
  <c r="AA261" i="3"/>
  <c r="AD261" i="3" s="1"/>
  <c r="AB261" i="3"/>
  <c r="AA255" i="3"/>
  <c r="AD255" i="3" s="1"/>
  <c r="AB255" i="3"/>
  <c r="AB249" i="3"/>
  <c r="AA249" i="3"/>
  <c r="AD249" i="3" s="1"/>
  <c r="AA247" i="3"/>
  <c r="AD247" i="3" s="1"/>
  <c r="AB247" i="3"/>
  <c r="AA245" i="3"/>
  <c r="AD245" i="3" s="1"/>
  <c r="AB245" i="3"/>
  <c r="AB243" i="3"/>
  <c r="AA243" i="3"/>
  <c r="AD243" i="3" s="1"/>
  <c r="AB239" i="3"/>
  <c r="AA239" i="3"/>
  <c r="AD239" i="3" s="1"/>
  <c r="AB235" i="3"/>
  <c r="AA235" i="3"/>
  <c r="AD235" i="3" s="1"/>
  <c r="AB229" i="3"/>
  <c r="AA229" i="3"/>
  <c r="AD229" i="3" s="1"/>
  <c r="AB227" i="3"/>
  <c r="AB221" i="3"/>
  <c r="AA221" i="3"/>
  <c r="AD221" i="3" s="1"/>
  <c r="AA219" i="3"/>
  <c r="AD219" i="3" s="1"/>
  <c r="AB213" i="3"/>
  <c r="AA213" i="3"/>
  <c r="AD213" i="3" s="1"/>
  <c r="AB207" i="3"/>
  <c r="AA207" i="3"/>
  <c r="AD207" i="3" s="1"/>
  <c r="AB205" i="3"/>
  <c r="AA205" i="3"/>
  <c r="AD205" i="3" s="1"/>
  <c r="AA203" i="3"/>
  <c r="AD203" i="3" s="1"/>
  <c r="AB195" i="3"/>
  <c r="AB191" i="3"/>
  <c r="AA191" i="3"/>
  <c r="AD191" i="3" s="1"/>
  <c r="AB189" i="3"/>
  <c r="AA189" i="3"/>
  <c r="AD189" i="3" s="1"/>
  <c r="AB187" i="3"/>
  <c r="AA187" i="3"/>
  <c r="AD187" i="3" s="1"/>
  <c r="AB185" i="3"/>
  <c r="AA185" i="3"/>
  <c r="AD185" i="3" s="1"/>
  <c r="AA181" i="3"/>
  <c r="AD181" i="3" s="1"/>
  <c r="AB181" i="3"/>
  <c r="AA175" i="3"/>
  <c r="AD175" i="3" s="1"/>
  <c r="AB175" i="3"/>
  <c r="AB171" i="3"/>
  <c r="AA163" i="3"/>
  <c r="AD163" i="3" s="1"/>
  <c r="AB161" i="3"/>
  <c r="AA161" i="3"/>
  <c r="AD161" i="3" s="1"/>
  <c r="AA155" i="3"/>
  <c r="AD155" i="3" s="1"/>
  <c r="AB155" i="3"/>
  <c r="AB147" i="3"/>
  <c r="AB143" i="3"/>
  <c r="AA143" i="3"/>
  <c r="AD143" i="3" s="1"/>
  <c r="AA139" i="3"/>
  <c r="AD139" i="3" s="1"/>
  <c r="AB139" i="3"/>
  <c r="AB135" i="3"/>
  <c r="AA135" i="3"/>
  <c r="AD135" i="3" s="1"/>
  <c r="AB127" i="3"/>
  <c r="AA127" i="3"/>
  <c r="AD127" i="3" s="1"/>
  <c r="AA113" i="3"/>
  <c r="AD113" i="3" s="1"/>
  <c r="AB113" i="3"/>
  <c r="AA111" i="3"/>
  <c r="AD111" i="3" s="1"/>
  <c r="AB111" i="3"/>
  <c r="AA107" i="3"/>
  <c r="AD107" i="3" s="1"/>
  <c r="AB107" i="3"/>
  <c r="AA105" i="3"/>
  <c r="AD105" i="3" s="1"/>
  <c r="AB105" i="3"/>
  <c r="AB103" i="3"/>
  <c r="AA99" i="3"/>
  <c r="AD99" i="3" s="1"/>
  <c r="AB97" i="3"/>
  <c r="AA97" i="3"/>
  <c r="AD97" i="3" s="1"/>
  <c r="AB95" i="3"/>
  <c r="AA95" i="3"/>
  <c r="AD95" i="3" s="1"/>
  <c r="AB93" i="3"/>
  <c r="AA93" i="3"/>
  <c r="AD93" i="3" s="1"/>
  <c r="AA91" i="3"/>
  <c r="AD91" i="3" s="1"/>
  <c r="AB91" i="3"/>
  <c r="AB87" i="3"/>
  <c r="AA87" i="3"/>
  <c r="AD87" i="3" s="1"/>
  <c r="AA85" i="3"/>
  <c r="AD85" i="3" s="1"/>
  <c r="AB85" i="3"/>
  <c r="AA83" i="3"/>
  <c r="AD83" i="3" s="1"/>
  <c r="AB83" i="3"/>
  <c r="AB75" i="3"/>
  <c r="AA75" i="3"/>
  <c r="AD75" i="3" s="1"/>
  <c r="AB73" i="3"/>
  <c r="AA73" i="3"/>
  <c r="AD73" i="3" s="1"/>
  <c r="AA71" i="3"/>
  <c r="AD71" i="3" s="1"/>
  <c r="AB71" i="3"/>
  <c r="AA67" i="3"/>
  <c r="AD67" i="3" s="1"/>
  <c r="AB67" i="3"/>
  <c r="AA55" i="3"/>
  <c r="AD55" i="3" s="1"/>
  <c r="AA45" i="3"/>
  <c r="AD45" i="3" s="1"/>
  <c r="AB45" i="3"/>
  <c r="AA39" i="3"/>
  <c r="AD39" i="3" s="1"/>
  <c r="AB39" i="3"/>
  <c r="AB33" i="3"/>
  <c r="AA33" i="3"/>
  <c r="AD33" i="3" s="1"/>
  <c r="AI227" i="3"/>
  <c r="AJ226" i="3" s="1"/>
  <c r="AH227" i="3"/>
  <c r="AK227" i="3" s="1"/>
  <c r="AH328" i="3"/>
  <c r="AK328" i="3" s="1"/>
  <c r="AI328" i="3"/>
  <c r="AH320" i="3"/>
  <c r="AK320" i="3" s="1"/>
  <c r="AI320" i="3"/>
  <c r="AH308" i="3"/>
  <c r="AK308" i="3" s="1"/>
  <c r="AI308" i="3"/>
  <c r="AH304" i="3"/>
  <c r="AK304" i="3" s="1"/>
  <c r="AI304" i="3"/>
  <c r="AI300" i="3"/>
  <c r="AH300" i="3"/>
  <c r="AK300" i="3" s="1"/>
  <c r="AH296" i="3"/>
  <c r="AK296" i="3" s="1"/>
  <c r="AI296" i="3"/>
  <c r="AI292" i="3"/>
  <c r="AH292" i="3"/>
  <c r="AK292" i="3" s="1"/>
  <c r="AH284" i="3"/>
  <c r="AK284" i="3" s="1"/>
  <c r="AI284" i="3"/>
  <c r="AI280" i="3"/>
  <c r="AH280" i="3"/>
  <c r="AK280" i="3" s="1"/>
  <c r="AI272" i="3"/>
  <c r="AH272" i="3"/>
  <c r="AK272" i="3" s="1"/>
  <c r="AH268" i="3"/>
  <c r="AK268" i="3" s="1"/>
  <c r="AI268" i="3"/>
  <c r="AI264" i="3"/>
  <c r="AH264" i="3"/>
  <c r="AK264" i="3" s="1"/>
  <c r="AH260" i="3"/>
  <c r="AK260" i="3" s="1"/>
  <c r="AI260" i="3"/>
  <c r="AI256" i="3"/>
  <c r="AH256" i="3"/>
  <c r="AK256" i="3" s="1"/>
  <c r="AH248" i="3"/>
  <c r="AK248" i="3" s="1"/>
  <c r="AI248" i="3"/>
  <c r="AH228" i="3"/>
  <c r="AK228" i="3" s="1"/>
  <c r="AI228" i="3"/>
  <c r="AI206" i="3"/>
  <c r="AH206" i="3"/>
  <c r="AK206" i="3" s="1"/>
  <c r="AH196" i="3"/>
  <c r="AK196" i="3" s="1"/>
  <c r="AI196" i="3"/>
  <c r="AI184" i="3"/>
  <c r="AH184" i="3"/>
  <c r="AK184" i="3" s="1"/>
  <c r="AI166" i="3"/>
  <c r="AH166" i="3"/>
  <c r="AK166" i="3" s="1"/>
  <c r="AH152" i="3"/>
  <c r="AK152" i="3" s="1"/>
  <c r="AI152" i="3"/>
  <c r="AI132" i="3"/>
  <c r="AH132" i="3"/>
  <c r="AK132" i="3" s="1"/>
  <c r="AI128" i="3"/>
  <c r="AJ127" i="3" s="1"/>
  <c r="AH128" i="3"/>
  <c r="AK128" i="3" s="1"/>
  <c r="AH124" i="3"/>
  <c r="AK124" i="3" s="1"/>
  <c r="AI124" i="3"/>
  <c r="AH102" i="3"/>
  <c r="AK102" i="3" s="1"/>
  <c r="AI102" i="3"/>
  <c r="AI94" i="3"/>
  <c r="AH94" i="3"/>
  <c r="AK94" i="3" s="1"/>
  <c r="AH80" i="3"/>
  <c r="AK80" i="3" s="1"/>
  <c r="AI80" i="3"/>
  <c r="AH72" i="3"/>
  <c r="AK72" i="3" s="1"/>
  <c r="AI72" i="3"/>
  <c r="AI64" i="3"/>
  <c r="AH64" i="3"/>
  <c r="AK64" i="3" s="1"/>
  <c r="AI60" i="3"/>
  <c r="AH60" i="3"/>
  <c r="AK60" i="3" s="1"/>
  <c r="AH56" i="3"/>
  <c r="AK56" i="3" s="1"/>
  <c r="AI56" i="3"/>
  <c r="AH48" i="3"/>
  <c r="AK48" i="3" s="1"/>
  <c r="AI48" i="3"/>
  <c r="AI44" i="3"/>
  <c r="AH44" i="3"/>
  <c r="AK44" i="3" s="1"/>
  <c r="AI40" i="3"/>
  <c r="AH40" i="3"/>
  <c r="AK40" i="3" s="1"/>
  <c r="AI333" i="3"/>
  <c r="AH333" i="3"/>
  <c r="AK333" i="3" s="1"/>
  <c r="AA329" i="3"/>
  <c r="AD329" i="3" s="1"/>
  <c r="AB329" i="3"/>
  <c r="AA325" i="3"/>
  <c r="AD325" i="3" s="1"/>
  <c r="AB325" i="3"/>
  <c r="AB305" i="3"/>
  <c r="AA305" i="3"/>
  <c r="AD305" i="3" s="1"/>
  <c r="AA297" i="3"/>
  <c r="AD297" i="3" s="1"/>
  <c r="AB297" i="3"/>
  <c r="AB289" i="3"/>
  <c r="AA289" i="3"/>
  <c r="AD289" i="3" s="1"/>
  <c r="AA285" i="3"/>
  <c r="AD285" i="3" s="1"/>
  <c r="AB285" i="3"/>
  <c r="AA277" i="3"/>
  <c r="AD277" i="3" s="1"/>
  <c r="AB277" i="3"/>
  <c r="AB273" i="3"/>
  <c r="AA273" i="3"/>
  <c r="AD273" i="3" s="1"/>
  <c r="AA269" i="3"/>
  <c r="AD269" i="3" s="1"/>
  <c r="AB269" i="3"/>
  <c r="AA265" i="3"/>
  <c r="AD265" i="3" s="1"/>
  <c r="AB265" i="3"/>
  <c r="AB257" i="3"/>
  <c r="AA257" i="3"/>
  <c r="AD257" i="3" s="1"/>
  <c r="AA253" i="3"/>
  <c r="AD253" i="3" s="1"/>
  <c r="AB253" i="3"/>
  <c r="AA241" i="3"/>
  <c r="AD241" i="3" s="1"/>
  <c r="AB241" i="3"/>
  <c r="AA237" i="3"/>
  <c r="AD237" i="3" s="1"/>
  <c r="AB237" i="3"/>
  <c r="AB233" i="3"/>
  <c r="AA233" i="3"/>
  <c r="AD233" i="3" s="1"/>
  <c r="AA223" i="3"/>
  <c r="AD223" i="3" s="1"/>
  <c r="AB223" i="3"/>
  <c r="AB217" i="3"/>
  <c r="AA217" i="3"/>
  <c r="AD217" i="3" s="1"/>
  <c r="AA209" i="3"/>
  <c r="AD209" i="3" s="1"/>
  <c r="AB209" i="3"/>
  <c r="AB199" i="3"/>
  <c r="AA199" i="3"/>
  <c r="AD199" i="3" s="1"/>
  <c r="AB197" i="3"/>
  <c r="AA197" i="3"/>
  <c r="AD197" i="3" s="1"/>
  <c r="AA193" i="3"/>
  <c r="AD193" i="3" s="1"/>
  <c r="AB193" i="3"/>
  <c r="AA177" i="3"/>
  <c r="AD177" i="3" s="1"/>
  <c r="AB177" i="3"/>
  <c r="AB173" i="3"/>
  <c r="AA173" i="3"/>
  <c r="AD173" i="3" s="1"/>
  <c r="AB169" i="3"/>
  <c r="AA169" i="3"/>
  <c r="AD169" i="3" s="1"/>
  <c r="AB159" i="3"/>
  <c r="AA159" i="3"/>
  <c r="AD159" i="3" s="1"/>
  <c r="AA151" i="3"/>
  <c r="AD151" i="3" s="1"/>
  <c r="AB151" i="3"/>
  <c r="AA149" i="3"/>
  <c r="AD149" i="3" s="1"/>
  <c r="AB149" i="3"/>
  <c r="AA145" i="3"/>
  <c r="AD145" i="3" s="1"/>
  <c r="AB145" i="3"/>
  <c r="AB141" i="3"/>
  <c r="AA141" i="3"/>
  <c r="AD141" i="3" s="1"/>
  <c r="AB137" i="3"/>
  <c r="AA137" i="3"/>
  <c r="AD137" i="3" s="1"/>
  <c r="AB133" i="3"/>
  <c r="AA133" i="3"/>
  <c r="AD133" i="3" s="1"/>
  <c r="AB129" i="3"/>
  <c r="AA129" i="3"/>
  <c r="AD129" i="3" s="1"/>
  <c r="AA125" i="3"/>
  <c r="AD125" i="3" s="1"/>
  <c r="AB125" i="3"/>
  <c r="AA121" i="3"/>
  <c r="AD121" i="3" s="1"/>
  <c r="AB121" i="3"/>
  <c r="AB115" i="3"/>
  <c r="AA115" i="3"/>
  <c r="AD115" i="3" s="1"/>
  <c r="AB89" i="3"/>
  <c r="AA89" i="3"/>
  <c r="AD89" i="3" s="1"/>
  <c r="AA81" i="3"/>
  <c r="AD81" i="3" s="1"/>
  <c r="AB81" i="3"/>
  <c r="AB79" i="3"/>
  <c r="AA79" i="3"/>
  <c r="AD79" i="3" s="1"/>
  <c r="AB77" i="3"/>
  <c r="AA77" i="3"/>
  <c r="AD77" i="3" s="1"/>
  <c r="AA69" i="3"/>
  <c r="AD69" i="3" s="1"/>
  <c r="AB69" i="3"/>
  <c r="AB65" i="3"/>
  <c r="AA65" i="3"/>
  <c r="AD65" i="3" s="1"/>
  <c r="AB63" i="3"/>
  <c r="AA63" i="3"/>
  <c r="AD63" i="3" s="1"/>
  <c r="AB61" i="3"/>
  <c r="AA61" i="3"/>
  <c r="AD61" i="3" s="1"/>
  <c r="AB59" i="3"/>
  <c r="AA59" i="3"/>
  <c r="AD59" i="3" s="1"/>
  <c r="AB57" i="3"/>
  <c r="AA57" i="3"/>
  <c r="AD57" i="3" s="1"/>
  <c r="AB53" i="3"/>
  <c r="AA53" i="3"/>
  <c r="AD53" i="3" s="1"/>
  <c r="AB51" i="3"/>
  <c r="AA51" i="3"/>
  <c r="AD51" i="3" s="1"/>
  <c r="AB49" i="3"/>
  <c r="AA49" i="3"/>
  <c r="AD49" i="3" s="1"/>
  <c r="AA47" i="3"/>
  <c r="AD47" i="3" s="1"/>
  <c r="AB47" i="3"/>
  <c r="AA43" i="3"/>
  <c r="AD43" i="3" s="1"/>
  <c r="AB43" i="3"/>
  <c r="AB41" i="3"/>
  <c r="AA41" i="3"/>
  <c r="AD41" i="3" s="1"/>
  <c r="AB37" i="3"/>
  <c r="AA37" i="3"/>
  <c r="AD37" i="3" s="1"/>
  <c r="AA35" i="3"/>
  <c r="AD35" i="3" s="1"/>
  <c r="AB35" i="3"/>
  <c r="AI331" i="3"/>
  <c r="AH331" i="3"/>
  <c r="AK331" i="3" s="1"/>
  <c r="AI327" i="3"/>
  <c r="AH327" i="3"/>
  <c r="AK327" i="3" s="1"/>
  <c r="AI325" i="3"/>
  <c r="AH325" i="3"/>
  <c r="AK325" i="3" s="1"/>
  <c r="AI323" i="3"/>
  <c r="AH323" i="3"/>
  <c r="AK323" i="3" s="1"/>
  <c r="AI321" i="3"/>
  <c r="AH321" i="3"/>
  <c r="AK321" i="3" s="1"/>
  <c r="AI317" i="3"/>
  <c r="AH317" i="3"/>
  <c r="AK317" i="3" s="1"/>
  <c r="AH315" i="3"/>
  <c r="AK315" i="3" s="1"/>
  <c r="AI315" i="3"/>
  <c r="AH311" i="3"/>
  <c r="AK311" i="3" s="1"/>
  <c r="AI311" i="3"/>
  <c r="AI307" i="3"/>
  <c r="AJ306" i="3" s="1"/>
  <c r="AH307" i="3"/>
  <c r="AK307" i="3" s="1"/>
  <c r="AI305" i="3"/>
  <c r="AH305" i="3"/>
  <c r="AK305" i="3" s="1"/>
  <c r="AH303" i="3"/>
  <c r="AK303" i="3" s="1"/>
  <c r="AI303" i="3"/>
  <c r="AH299" i="3"/>
  <c r="AK299" i="3" s="1"/>
  <c r="AI299" i="3"/>
  <c r="AI295" i="3"/>
  <c r="AJ294" i="3" s="1"/>
  <c r="AH295" i="3"/>
  <c r="AK295" i="3" s="1"/>
  <c r="AI293" i="3"/>
  <c r="AH293" i="3"/>
  <c r="AK293" i="3" s="1"/>
  <c r="AI291" i="3"/>
  <c r="AH291" i="3"/>
  <c r="AK291" i="3" s="1"/>
  <c r="AH287" i="3"/>
  <c r="AK287" i="3" s="1"/>
  <c r="AI287" i="3"/>
  <c r="AJ286" i="3" s="1"/>
  <c r="AH281" i="3"/>
  <c r="AK281" i="3" s="1"/>
  <c r="AI281" i="3"/>
  <c r="AI273" i="3"/>
  <c r="AH273" i="3"/>
  <c r="AK273" i="3" s="1"/>
  <c r="AI271" i="3"/>
  <c r="AH271" i="3"/>
  <c r="AK271" i="3" s="1"/>
  <c r="AI265" i="3"/>
  <c r="AH265" i="3"/>
  <c r="AK265" i="3" s="1"/>
  <c r="AH263" i="3"/>
  <c r="AK263" i="3" s="1"/>
  <c r="AI263" i="3"/>
  <c r="AH261" i="3"/>
  <c r="AK261" i="3" s="1"/>
  <c r="AI261" i="3"/>
  <c r="AI257" i="3"/>
  <c r="AH257" i="3"/>
  <c r="AK257" i="3" s="1"/>
  <c r="AI253" i="3"/>
  <c r="AH253" i="3"/>
  <c r="AK253" i="3" s="1"/>
  <c r="AH251" i="3"/>
  <c r="AK251" i="3" s="1"/>
  <c r="AI251" i="3"/>
  <c r="AI245" i="3"/>
  <c r="AH245" i="3"/>
  <c r="AK245" i="3" s="1"/>
  <c r="AI243" i="3"/>
  <c r="AH243" i="3"/>
  <c r="AK243" i="3" s="1"/>
  <c r="AI241" i="3"/>
  <c r="AH241" i="3"/>
  <c r="AK241" i="3" s="1"/>
  <c r="AI235" i="3"/>
  <c r="AH235" i="3"/>
  <c r="AK235" i="3" s="1"/>
  <c r="AI233" i="3"/>
  <c r="AH233" i="3"/>
  <c r="AK233" i="3" s="1"/>
  <c r="AH329" i="3"/>
  <c r="AK329" i="3" s="1"/>
  <c r="AI329" i="3"/>
  <c r="AH319" i="3"/>
  <c r="AK319" i="3" s="1"/>
  <c r="AI319" i="3"/>
  <c r="AI313" i="3"/>
  <c r="AH313" i="3"/>
  <c r="AK313" i="3" s="1"/>
  <c r="AI309" i="3"/>
  <c r="AH309" i="3"/>
  <c r="AK309" i="3" s="1"/>
  <c r="AI301" i="3"/>
  <c r="AH301" i="3"/>
  <c r="AK301" i="3" s="1"/>
  <c r="AI297" i="3"/>
  <c r="AH297" i="3"/>
  <c r="AK297" i="3" s="1"/>
  <c r="AH289" i="3"/>
  <c r="AK289" i="3" s="1"/>
  <c r="AI289" i="3"/>
  <c r="AH285" i="3"/>
  <c r="AK285" i="3" s="1"/>
  <c r="AI285" i="3"/>
  <c r="AH283" i="3"/>
  <c r="AK283" i="3" s="1"/>
  <c r="AI283" i="3"/>
  <c r="AI279" i="3"/>
  <c r="AH279" i="3"/>
  <c r="AK279" i="3" s="1"/>
  <c r="AI277" i="3"/>
  <c r="AH277" i="3"/>
  <c r="AK277" i="3" s="1"/>
  <c r="AH275" i="3"/>
  <c r="AK275" i="3" s="1"/>
  <c r="AI275" i="3"/>
  <c r="AI269" i="3"/>
  <c r="AH269" i="3"/>
  <c r="AK269" i="3" s="1"/>
  <c r="AH267" i="3"/>
  <c r="AK267" i="3" s="1"/>
  <c r="AI267" i="3"/>
  <c r="AI259" i="3"/>
  <c r="AH259" i="3"/>
  <c r="AK259" i="3" s="1"/>
  <c r="AI255" i="3"/>
  <c r="AH255" i="3"/>
  <c r="AK255" i="3" s="1"/>
  <c r="AI249" i="3"/>
  <c r="AH249" i="3"/>
  <c r="AK249" i="3" s="1"/>
  <c r="AH247" i="3"/>
  <c r="AK247" i="3" s="1"/>
  <c r="AI247" i="3"/>
  <c r="AI239" i="3"/>
  <c r="AH237" i="3"/>
  <c r="AK237" i="3" s="1"/>
  <c r="AI231" i="3"/>
  <c r="AH231" i="3"/>
  <c r="AK231" i="3" s="1"/>
  <c r="AH229" i="3"/>
  <c r="AK229" i="3" s="1"/>
  <c r="AH215" i="3"/>
  <c r="AK215" i="3" s="1"/>
  <c r="AI215" i="3"/>
  <c r="AH203" i="3"/>
  <c r="AK203" i="3" s="1"/>
  <c r="AI203" i="3"/>
  <c r="AH183" i="3"/>
  <c r="AK183" i="3" s="1"/>
  <c r="AI183" i="3"/>
  <c r="AI171" i="3"/>
  <c r="AH171" i="3"/>
  <c r="AK171" i="3" s="1"/>
  <c r="AI225" i="3"/>
  <c r="AH223" i="3"/>
  <c r="AK223" i="3" s="1"/>
  <c r="AI223" i="3"/>
  <c r="AJ222" i="3" s="1"/>
  <c r="AI221" i="3"/>
  <c r="AI219" i="3"/>
  <c r="AI217" i="3"/>
  <c r="AI213" i="3"/>
  <c r="AH213" i="3"/>
  <c r="AK213" i="3" s="1"/>
  <c r="AI211" i="3"/>
  <c r="AI209" i="3"/>
  <c r="AH209" i="3"/>
  <c r="AK209" i="3" s="1"/>
  <c r="AH207" i="3"/>
  <c r="AK207" i="3" s="1"/>
  <c r="AI207" i="3"/>
  <c r="AH205" i="3"/>
  <c r="AK205" i="3" s="1"/>
  <c r="AH201" i="3"/>
  <c r="AK201" i="3" s="1"/>
  <c r="AI199" i="3"/>
  <c r="AJ198" i="3" s="1"/>
  <c r="AI197" i="3"/>
  <c r="AH197" i="3"/>
  <c r="AK197" i="3" s="1"/>
  <c r="AI195" i="3"/>
  <c r="AI193" i="3"/>
  <c r="AI191" i="3"/>
  <c r="AJ190" i="3" s="1"/>
  <c r="AI189" i="3"/>
  <c r="AH187" i="3"/>
  <c r="AK187" i="3" s="1"/>
  <c r="AI187" i="3"/>
  <c r="AH185" i="3"/>
  <c r="AK185" i="3" s="1"/>
  <c r="AI181" i="3"/>
  <c r="AJ180" i="3" s="1"/>
  <c r="AH181" i="3"/>
  <c r="AK181" i="3" s="1"/>
  <c r="AI179" i="3"/>
  <c r="AI177" i="3"/>
  <c r="AI175" i="3"/>
  <c r="AH173" i="3"/>
  <c r="AK173" i="3" s="1"/>
  <c r="AI169" i="3"/>
  <c r="AJ168" i="3" s="1"/>
  <c r="AI165" i="3"/>
  <c r="AH165" i="3"/>
  <c r="AK165" i="3" s="1"/>
  <c r="AI163" i="3"/>
  <c r="AI159" i="3"/>
  <c r="AH157" i="3"/>
  <c r="AK157" i="3" s="1"/>
  <c r="AI155" i="3"/>
  <c r="AH153" i="3"/>
  <c r="AK153" i="3" s="1"/>
  <c r="AI151" i="3"/>
  <c r="AJ150" i="3" s="1"/>
  <c r="AI149" i="3"/>
  <c r="AH149" i="3"/>
  <c r="AK149" i="3" s="1"/>
  <c r="AI145" i="3"/>
  <c r="AJ144" i="3" s="1"/>
  <c r="AI143" i="3"/>
  <c r="AI139" i="3"/>
  <c r="AH139" i="3"/>
  <c r="AK139" i="3" s="1"/>
  <c r="AI137" i="3"/>
  <c r="AH131" i="3"/>
  <c r="AK131" i="3" s="1"/>
  <c r="AI131" i="3"/>
  <c r="AH127" i="3"/>
  <c r="AK127" i="3" s="1"/>
  <c r="AI125" i="3"/>
  <c r="AH123" i="3"/>
  <c r="AK123" i="3" s="1"/>
  <c r="AH121" i="3"/>
  <c r="AK121" i="3" s="1"/>
  <c r="AI121" i="3"/>
  <c r="AI119" i="3"/>
  <c r="AH115" i="3"/>
  <c r="AK115" i="3" s="1"/>
  <c r="AI113" i="3"/>
  <c r="AH113" i="3"/>
  <c r="AK113" i="3" s="1"/>
  <c r="AH111" i="3"/>
  <c r="AK111" i="3" s="1"/>
  <c r="AI111" i="3"/>
  <c r="AI105" i="3"/>
  <c r="AH103" i="3"/>
  <c r="AK103" i="3" s="1"/>
  <c r="AI101" i="3"/>
  <c r="AH101" i="3"/>
  <c r="AK101" i="3" s="1"/>
  <c r="AI99" i="3"/>
  <c r="AI97" i="3"/>
  <c r="AJ96" i="3" s="1"/>
  <c r="AH97" i="3"/>
  <c r="AK97" i="3" s="1"/>
  <c r="AH95" i="3"/>
  <c r="AK95" i="3" s="1"/>
  <c r="AH91" i="3"/>
  <c r="AK91" i="3" s="1"/>
  <c r="AH87" i="3"/>
  <c r="AK87" i="3" s="1"/>
  <c r="AI85" i="3"/>
  <c r="AI83" i="3"/>
  <c r="AI81" i="3"/>
  <c r="AJ80" i="3" s="1"/>
  <c r="AH81" i="3"/>
  <c r="AK81" i="3" s="1"/>
  <c r="AH79" i="3"/>
  <c r="AK79" i="3" s="1"/>
  <c r="AI79" i="3"/>
  <c r="AI77" i="3"/>
  <c r="AH77" i="3"/>
  <c r="AK77" i="3" s="1"/>
  <c r="AH75" i="3"/>
  <c r="AK75" i="3" s="1"/>
  <c r="AI75" i="3"/>
  <c r="AI73" i="3"/>
  <c r="AH73" i="3"/>
  <c r="AK73" i="3" s="1"/>
  <c r="AI69" i="3"/>
  <c r="AJ68" i="3" s="1"/>
  <c r="AH69" i="3"/>
  <c r="AK69" i="3" s="1"/>
  <c r="AI67" i="3"/>
  <c r="AI61" i="3"/>
  <c r="AH57" i="3"/>
  <c r="AK57" i="3" s="1"/>
  <c r="AI57" i="3"/>
  <c r="AI55" i="3"/>
  <c r="AH53" i="3"/>
  <c r="AK53" i="3" s="1"/>
  <c r="AI51" i="3"/>
  <c r="AI49" i="3"/>
  <c r="AH49" i="3"/>
  <c r="AK49" i="3" s="1"/>
  <c r="AI45" i="3"/>
  <c r="AH43" i="3"/>
  <c r="AK43" i="3" s="1"/>
  <c r="AI43" i="3"/>
  <c r="AH41" i="3"/>
  <c r="AK41" i="3" s="1"/>
  <c r="AH39" i="3"/>
  <c r="AK39" i="3" s="1"/>
  <c r="AI39" i="3"/>
  <c r="AH35" i="3"/>
  <c r="AK35" i="3" s="1"/>
  <c r="AI35" i="3"/>
  <c r="AI33" i="3"/>
  <c r="AA332" i="3"/>
  <c r="AD332" i="3" s="1"/>
  <c r="AB332" i="3"/>
  <c r="AB328" i="3"/>
  <c r="AA328" i="3"/>
  <c r="AD328" i="3" s="1"/>
  <c r="AA326" i="3"/>
  <c r="AD326" i="3" s="1"/>
  <c r="AB326" i="3"/>
  <c r="AA324" i="3"/>
  <c r="AD324" i="3" s="1"/>
  <c r="AB324" i="3"/>
  <c r="AA322" i="3"/>
  <c r="AD322" i="3" s="1"/>
  <c r="AB322" i="3"/>
  <c r="AA320" i="3"/>
  <c r="AD320" i="3" s="1"/>
  <c r="AB320" i="3"/>
  <c r="AA318" i="3"/>
  <c r="AD318" i="3" s="1"/>
  <c r="AB318" i="3"/>
  <c r="AB316" i="3"/>
  <c r="AA316" i="3"/>
  <c r="AD316" i="3" s="1"/>
  <c r="AB312" i="3"/>
  <c r="AA312" i="3"/>
  <c r="AD312" i="3" s="1"/>
  <c r="AA308" i="3"/>
  <c r="AD308" i="3" s="1"/>
  <c r="AB308" i="3"/>
  <c r="AB306" i="3"/>
  <c r="AA306" i="3"/>
  <c r="AD306" i="3" s="1"/>
  <c r="AB304" i="3"/>
  <c r="AC303" i="3" s="1"/>
  <c r="AA304" i="3"/>
  <c r="AD304" i="3" s="1"/>
  <c r="AB296" i="3"/>
  <c r="AA296" i="3"/>
  <c r="AD296" i="3" s="1"/>
  <c r="AB294" i="3"/>
  <c r="AC293" i="3" s="1"/>
  <c r="AA294" i="3"/>
  <c r="AD294" i="3" s="1"/>
  <c r="AB284" i="3"/>
  <c r="AA284" i="3"/>
  <c r="AD284" i="3" s="1"/>
  <c r="AB276" i="3"/>
  <c r="AA276" i="3"/>
  <c r="AD276" i="3" s="1"/>
  <c r="AB274" i="3"/>
  <c r="AA274" i="3"/>
  <c r="AD274" i="3" s="1"/>
  <c r="AA270" i="3"/>
  <c r="AD270" i="3" s="1"/>
  <c r="AB270" i="3"/>
  <c r="AA268" i="3"/>
  <c r="AD268" i="3" s="1"/>
  <c r="AB268" i="3"/>
  <c r="AA260" i="3"/>
  <c r="AD260" i="3" s="1"/>
  <c r="AB260" i="3"/>
  <c r="AA252" i="3"/>
  <c r="AD252" i="3" s="1"/>
  <c r="AB252" i="3"/>
  <c r="AA244" i="3"/>
  <c r="AD244" i="3" s="1"/>
  <c r="AB244" i="3"/>
  <c r="AA240" i="3"/>
  <c r="AD240" i="3" s="1"/>
  <c r="AB240" i="3"/>
  <c r="AB234" i="3"/>
  <c r="AA234" i="3"/>
  <c r="AD234" i="3" s="1"/>
  <c r="AB232" i="3"/>
  <c r="AA232" i="3"/>
  <c r="AD232" i="3" s="1"/>
  <c r="AA230" i="3"/>
  <c r="AD230" i="3" s="1"/>
  <c r="AB226" i="3"/>
  <c r="AA226" i="3"/>
  <c r="AD226" i="3" s="1"/>
  <c r="AA214" i="3"/>
  <c r="AD214" i="3" s="1"/>
  <c r="AB214" i="3"/>
  <c r="AB212" i="3"/>
  <c r="AA212" i="3"/>
  <c r="AD212" i="3" s="1"/>
  <c r="AB210" i="3"/>
  <c r="AA210" i="3"/>
  <c r="AD210" i="3" s="1"/>
  <c r="AB208" i="3"/>
  <c r="AA208" i="3"/>
  <c r="AD208" i="3" s="1"/>
  <c r="AB194" i="3"/>
  <c r="AA194" i="3"/>
  <c r="AD194" i="3" s="1"/>
  <c r="AA192" i="3"/>
  <c r="AD192" i="3" s="1"/>
  <c r="AB192" i="3"/>
  <c r="AA188" i="3"/>
  <c r="AD188" i="3" s="1"/>
  <c r="AB188" i="3"/>
  <c r="AB184" i="3"/>
  <c r="AA184" i="3"/>
  <c r="AD184" i="3" s="1"/>
  <c r="AB180" i="3"/>
  <c r="AA180" i="3"/>
  <c r="AD180" i="3" s="1"/>
  <c r="AB172" i="3"/>
  <c r="AA172" i="3"/>
  <c r="AD172" i="3" s="1"/>
  <c r="AA168" i="3"/>
  <c r="AD168" i="3" s="1"/>
  <c r="AB168" i="3"/>
  <c r="AB166" i="3"/>
  <c r="AA166" i="3"/>
  <c r="AD166" i="3" s="1"/>
  <c r="AA162" i="3"/>
  <c r="AD162" i="3" s="1"/>
  <c r="AB162" i="3"/>
  <c r="AB150" i="3"/>
  <c r="AA144" i="3"/>
  <c r="AD144" i="3" s="1"/>
  <c r="AB144" i="3"/>
  <c r="AB142" i="3"/>
  <c r="AA142" i="3"/>
  <c r="AD142" i="3" s="1"/>
  <c r="AA136" i="3"/>
  <c r="AD136" i="3" s="1"/>
  <c r="AB136" i="3"/>
  <c r="AB134" i="3"/>
  <c r="AA134" i="3"/>
  <c r="AD134" i="3" s="1"/>
  <c r="AA126" i="3"/>
  <c r="AD126" i="3" s="1"/>
  <c r="AB126" i="3"/>
  <c r="AB122" i="3"/>
  <c r="AA122" i="3"/>
  <c r="AD122" i="3" s="1"/>
  <c r="AA120" i="3"/>
  <c r="AD120" i="3" s="1"/>
  <c r="AB120" i="3"/>
  <c r="AA118" i="3"/>
  <c r="AD118" i="3" s="1"/>
  <c r="AB116" i="3"/>
  <c r="AC115" i="3" s="1"/>
  <c r="AA116" i="3"/>
  <c r="AD116" i="3" s="1"/>
  <c r="AB112" i="3"/>
  <c r="AA112" i="3"/>
  <c r="AD112" i="3" s="1"/>
  <c r="AA104" i="3"/>
  <c r="AD104" i="3" s="1"/>
  <c r="AB104" i="3"/>
  <c r="AC103" i="3" s="1"/>
  <c r="AB96" i="3"/>
  <c r="AA96" i="3"/>
  <c r="AD96" i="3" s="1"/>
  <c r="AA94" i="3"/>
  <c r="AD94" i="3" s="1"/>
  <c r="AB94" i="3"/>
  <c r="AA92" i="3"/>
  <c r="AD92" i="3" s="1"/>
  <c r="AB92" i="3"/>
  <c r="AA90" i="3"/>
  <c r="AD90" i="3" s="1"/>
  <c r="AB90" i="3"/>
  <c r="AA88" i="3"/>
  <c r="AD88" i="3" s="1"/>
  <c r="AB88" i="3"/>
  <c r="AC87" i="3" s="1"/>
  <c r="AB86" i="3"/>
  <c r="AA86" i="3"/>
  <c r="AD86" i="3" s="1"/>
  <c r="AB80" i="3"/>
  <c r="AA80" i="3"/>
  <c r="AD80" i="3" s="1"/>
  <c r="AA78" i="3"/>
  <c r="AD78" i="3" s="1"/>
  <c r="AB78" i="3"/>
  <c r="AA74" i="3"/>
  <c r="AD74" i="3" s="1"/>
  <c r="AB74" i="3"/>
  <c r="AC73" i="3" s="1"/>
  <c r="AA72" i="3"/>
  <c r="AD72" i="3" s="1"/>
  <c r="AB72" i="3"/>
  <c r="AB68" i="3"/>
  <c r="AA68" i="3"/>
  <c r="AD68" i="3" s="1"/>
  <c r="AB66" i="3"/>
  <c r="AC65" i="3" s="1"/>
  <c r="AA66" i="3"/>
  <c r="AD66" i="3" s="1"/>
  <c r="AB64" i="3"/>
  <c r="AC63" i="3" s="1"/>
  <c r="AA64" i="3"/>
  <c r="AD64" i="3" s="1"/>
  <c r="AB60" i="3"/>
  <c r="AA60" i="3"/>
  <c r="AD60" i="3" s="1"/>
  <c r="AA58" i="3"/>
  <c r="AD58" i="3" s="1"/>
  <c r="AB58" i="3"/>
  <c r="AB56" i="3"/>
  <c r="AA56" i="3"/>
  <c r="AD56" i="3" s="1"/>
  <c r="AB54" i="3"/>
  <c r="AC53" i="3" s="1"/>
  <c r="AB48" i="3"/>
  <c r="AA48" i="3"/>
  <c r="AD48" i="3" s="1"/>
  <c r="AA46" i="3"/>
  <c r="AD46" i="3" s="1"/>
  <c r="AB46" i="3"/>
  <c r="AA44" i="3"/>
  <c r="AD44" i="3" s="1"/>
  <c r="AB44" i="3"/>
  <c r="AA40" i="3"/>
  <c r="AD40" i="3" s="1"/>
  <c r="AB40" i="3"/>
  <c r="AB36" i="3"/>
  <c r="AA36" i="3"/>
  <c r="AD36" i="3" s="1"/>
  <c r="AB333" i="3"/>
  <c r="AA333" i="3"/>
  <c r="AD333" i="3" s="1"/>
  <c r="AI167" i="3"/>
  <c r="AH167" i="3"/>
  <c r="AK167" i="3" s="1"/>
  <c r="AH161" i="3"/>
  <c r="AK161" i="3" s="1"/>
  <c r="AI161" i="3"/>
  <c r="AI147" i="3"/>
  <c r="AH147" i="3"/>
  <c r="AK147" i="3" s="1"/>
  <c r="AI141" i="3"/>
  <c r="AH141" i="3"/>
  <c r="AK141" i="3" s="1"/>
  <c r="AH135" i="3"/>
  <c r="AK135" i="3" s="1"/>
  <c r="AI135" i="3"/>
  <c r="AI133" i="3"/>
  <c r="AH133" i="3"/>
  <c r="AK133" i="3" s="1"/>
  <c r="AI129" i="3"/>
  <c r="AH129" i="3"/>
  <c r="AK129" i="3" s="1"/>
  <c r="AH117" i="3"/>
  <c r="AK117" i="3" s="1"/>
  <c r="AI117" i="3"/>
  <c r="AH109" i="3"/>
  <c r="AK109" i="3" s="1"/>
  <c r="AI109" i="3"/>
  <c r="AH107" i="3"/>
  <c r="AK107" i="3" s="1"/>
  <c r="AI107" i="3"/>
  <c r="AH93" i="3"/>
  <c r="AK93" i="3" s="1"/>
  <c r="AI93" i="3"/>
  <c r="AI89" i="3"/>
  <c r="AH89" i="3"/>
  <c r="AK89" i="3" s="1"/>
  <c r="AI71" i="3"/>
  <c r="AH71" i="3"/>
  <c r="AK71" i="3" s="1"/>
  <c r="AI65" i="3"/>
  <c r="AH65" i="3"/>
  <c r="AK65" i="3" s="1"/>
  <c r="AH63" i="3"/>
  <c r="AK63" i="3" s="1"/>
  <c r="AI63" i="3"/>
  <c r="AH59" i="3"/>
  <c r="AK59" i="3" s="1"/>
  <c r="AI59" i="3"/>
  <c r="AH47" i="3"/>
  <c r="AK47" i="3" s="1"/>
  <c r="AI47" i="3"/>
  <c r="AI37" i="3"/>
  <c r="AH37" i="3"/>
  <c r="AK37" i="3" s="1"/>
  <c r="AI34" i="3"/>
  <c r="AB330" i="3"/>
  <c r="AA330" i="3"/>
  <c r="AD330" i="3" s="1"/>
  <c r="AB314" i="3"/>
  <c r="AA314" i="3"/>
  <c r="AD314" i="3" s="1"/>
  <c r="AB310" i="3"/>
  <c r="AA310" i="3"/>
  <c r="AD310" i="3" s="1"/>
  <c r="AA302" i="3"/>
  <c r="AD302" i="3" s="1"/>
  <c r="AB302" i="3"/>
  <c r="AB300" i="3"/>
  <c r="AA300" i="3"/>
  <c r="AD300" i="3" s="1"/>
  <c r="AB298" i="3"/>
  <c r="AA298" i="3"/>
  <c r="AD298" i="3" s="1"/>
  <c r="AA292" i="3"/>
  <c r="AD292" i="3" s="1"/>
  <c r="AB292" i="3"/>
  <c r="AB290" i="3"/>
  <c r="AA290" i="3"/>
  <c r="AD290" i="3" s="1"/>
  <c r="AB288" i="3"/>
  <c r="AA288" i="3"/>
  <c r="AD288" i="3" s="1"/>
  <c r="AA286" i="3"/>
  <c r="AD286" i="3" s="1"/>
  <c r="AB286" i="3"/>
  <c r="AA282" i="3"/>
  <c r="AD282" i="3" s="1"/>
  <c r="AB282" i="3"/>
  <c r="AA280" i="3"/>
  <c r="AD280" i="3" s="1"/>
  <c r="AB280" i="3"/>
  <c r="AA278" i="3"/>
  <c r="AD278" i="3" s="1"/>
  <c r="AB278" i="3"/>
  <c r="AA272" i="3"/>
  <c r="AD272" i="3" s="1"/>
  <c r="AB272" i="3"/>
  <c r="AA266" i="3"/>
  <c r="AD266" i="3" s="1"/>
  <c r="AB266" i="3"/>
  <c r="AA264" i="3"/>
  <c r="AD264" i="3" s="1"/>
  <c r="AB264" i="3"/>
  <c r="AB262" i="3"/>
  <c r="AA262" i="3"/>
  <c r="AD262" i="3" s="1"/>
  <c r="AA258" i="3"/>
  <c r="AD258" i="3" s="1"/>
  <c r="AB258" i="3"/>
  <c r="AA256" i="3"/>
  <c r="AD256" i="3" s="1"/>
  <c r="AB256" i="3"/>
  <c r="AB254" i="3"/>
  <c r="AA254" i="3"/>
  <c r="AD254" i="3" s="1"/>
  <c r="AA250" i="3"/>
  <c r="AD250" i="3" s="1"/>
  <c r="AB250" i="3"/>
  <c r="AA248" i="3"/>
  <c r="AD248" i="3" s="1"/>
  <c r="AB248" i="3"/>
  <c r="AA246" i="3"/>
  <c r="AD246" i="3" s="1"/>
  <c r="AB246" i="3"/>
  <c r="AA242" i="3"/>
  <c r="AD242" i="3" s="1"/>
  <c r="AB242" i="3"/>
  <c r="AB238" i="3"/>
  <c r="AA238" i="3"/>
  <c r="AD238" i="3" s="1"/>
  <c r="AB236" i="3"/>
  <c r="AA236" i="3"/>
  <c r="AD236" i="3" s="1"/>
  <c r="AB228" i="3"/>
  <c r="AA228" i="3"/>
  <c r="AD228" i="3" s="1"/>
  <c r="AB224" i="3"/>
  <c r="AA224" i="3"/>
  <c r="AD224" i="3" s="1"/>
  <c r="AB222" i="3"/>
  <c r="AA222" i="3"/>
  <c r="AD222" i="3" s="1"/>
  <c r="AA220" i="3"/>
  <c r="AD220" i="3" s="1"/>
  <c r="AB220" i="3"/>
  <c r="AB218" i="3"/>
  <c r="AA218" i="3"/>
  <c r="AD218" i="3" s="1"/>
  <c r="AB216" i="3"/>
  <c r="AA216" i="3"/>
  <c r="AD216" i="3" s="1"/>
  <c r="AB206" i="3"/>
  <c r="AA206" i="3"/>
  <c r="AD206" i="3" s="1"/>
  <c r="AA204" i="3"/>
  <c r="AD204" i="3" s="1"/>
  <c r="AB204" i="3"/>
  <c r="AA202" i="3"/>
  <c r="AD202" i="3" s="1"/>
  <c r="AB202" i="3"/>
  <c r="AB200" i="3"/>
  <c r="AA200" i="3"/>
  <c r="AD200" i="3" s="1"/>
  <c r="AA198" i="3"/>
  <c r="AD198" i="3" s="1"/>
  <c r="AB198" i="3"/>
  <c r="AB196" i="3"/>
  <c r="AA196" i="3"/>
  <c r="AD196" i="3" s="1"/>
  <c r="AA190" i="3"/>
  <c r="AD190" i="3" s="1"/>
  <c r="AB190" i="3"/>
  <c r="AA186" i="3"/>
  <c r="AD186" i="3" s="1"/>
  <c r="AB186" i="3"/>
  <c r="AB182" i="3"/>
  <c r="AA182" i="3"/>
  <c r="AD182" i="3" s="1"/>
  <c r="AB178" i="3"/>
  <c r="AA178" i="3"/>
  <c r="AD178" i="3" s="1"/>
  <c r="AA176" i="3"/>
  <c r="AD176" i="3" s="1"/>
  <c r="AB176" i="3"/>
  <c r="AB174" i="3"/>
  <c r="AA174" i="3"/>
  <c r="AD174" i="3" s="1"/>
  <c r="AB170" i="3"/>
  <c r="AA170" i="3"/>
  <c r="AD170" i="3" s="1"/>
  <c r="AB164" i="3"/>
  <c r="AA164" i="3"/>
  <c r="AD164" i="3" s="1"/>
  <c r="AB160" i="3"/>
  <c r="AA160" i="3"/>
  <c r="AD160" i="3" s="1"/>
  <c r="AA158" i="3"/>
  <c r="AD158" i="3" s="1"/>
  <c r="AB158" i="3"/>
  <c r="AB156" i="3"/>
  <c r="AA156" i="3"/>
  <c r="AD156" i="3" s="1"/>
  <c r="AB154" i="3"/>
  <c r="AA154" i="3"/>
  <c r="AD154" i="3" s="1"/>
  <c r="AA152" i="3"/>
  <c r="AD152" i="3" s="1"/>
  <c r="AB152" i="3"/>
  <c r="AB148" i="3"/>
  <c r="AA148" i="3"/>
  <c r="AD148" i="3" s="1"/>
  <c r="AA146" i="3"/>
  <c r="AD146" i="3" s="1"/>
  <c r="AB146" i="3"/>
  <c r="AB140" i="3"/>
  <c r="AA140" i="3"/>
  <c r="AD140" i="3" s="1"/>
  <c r="AA138" i="3"/>
  <c r="AD138" i="3" s="1"/>
  <c r="AB138" i="3"/>
  <c r="AB132" i="3"/>
  <c r="AA132" i="3"/>
  <c r="AD132" i="3" s="1"/>
  <c r="AA130" i="3"/>
  <c r="AD130" i="3" s="1"/>
  <c r="AB130" i="3"/>
  <c r="AA128" i="3"/>
  <c r="AD128" i="3" s="1"/>
  <c r="AB128" i="3"/>
  <c r="AA124" i="3"/>
  <c r="AD124" i="3" s="1"/>
  <c r="AB124" i="3"/>
  <c r="AB114" i="3"/>
  <c r="AA114" i="3"/>
  <c r="AD114" i="3" s="1"/>
  <c r="AA110" i="3"/>
  <c r="AD110" i="3" s="1"/>
  <c r="AB110" i="3"/>
  <c r="AB108" i="3"/>
  <c r="AA108" i="3"/>
  <c r="AD108" i="3" s="1"/>
  <c r="AA106" i="3"/>
  <c r="AD106" i="3" s="1"/>
  <c r="AB106" i="3"/>
  <c r="AB102" i="3"/>
  <c r="AA102" i="3"/>
  <c r="AD102" i="3" s="1"/>
  <c r="AB100" i="3"/>
  <c r="AA100" i="3"/>
  <c r="AD100" i="3" s="1"/>
  <c r="AA98" i="3"/>
  <c r="AD98" i="3" s="1"/>
  <c r="AB98" i="3"/>
  <c r="AB84" i="3"/>
  <c r="AA84" i="3"/>
  <c r="AD84" i="3" s="1"/>
  <c r="AA82" i="3"/>
  <c r="AD82" i="3" s="1"/>
  <c r="AB82" i="3"/>
  <c r="AB76" i="3"/>
  <c r="AA76" i="3"/>
  <c r="AD76" i="3" s="1"/>
  <c r="AB70" i="3"/>
  <c r="AA70" i="3"/>
  <c r="AD70" i="3" s="1"/>
  <c r="AA62" i="3"/>
  <c r="AD62" i="3" s="1"/>
  <c r="AB62" i="3"/>
  <c r="AA52" i="3"/>
  <c r="AD52" i="3" s="1"/>
  <c r="AB52" i="3"/>
  <c r="AB50" i="3"/>
  <c r="AA50" i="3"/>
  <c r="AD50" i="3" s="1"/>
  <c r="AB42" i="3"/>
  <c r="AA42" i="3"/>
  <c r="AD42" i="3" s="1"/>
  <c r="AB38" i="3"/>
  <c r="AA38" i="3"/>
  <c r="AD38" i="3" s="1"/>
  <c r="AA34" i="3"/>
  <c r="AD34" i="3" s="1"/>
  <c r="AB34" i="3"/>
  <c r="AC79" i="3" l="1"/>
  <c r="AC163" i="3"/>
  <c r="AJ178" i="3"/>
  <c r="AJ238" i="3"/>
  <c r="AC219" i="3"/>
  <c r="AC162" i="3"/>
  <c r="AJ66" i="3"/>
  <c r="AJ237" i="3"/>
  <c r="AC55" i="3"/>
  <c r="AJ154" i="3"/>
  <c r="AJ122" i="3"/>
  <c r="AJ216" i="3"/>
  <c r="AJ230" i="3"/>
  <c r="AJ240" i="3"/>
  <c r="AJ326" i="3"/>
  <c r="AJ52" i="3"/>
  <c r="AJ115" i="3"/>
  <c r="AJ229" i="3"/>
  <c r="AJ322" i="3"/>
  <c r="AC203" i="3"/>
  <c r="AJ246" i="3"/>
  <c r="AJ318" i="3"/>
  <c r="AJ126" i="3"/>
  <c r="AC230" i="3"/>
  <c r="AC99" i="3"/>
  <c r="AJ74" i="3"/>
  <c r="AJ186" i="3"/>
  <c r="AJ185" i="3"/>
  <c r="AC51" i="3"/>
  <c r="AC257" i="3"/>
  <c r="AC301" i="3"/>
  <c r="AJ123" i="3"/>
  <c r="AJ228" i="3"/>
  <c r="AJ86" i="3"/>
  <c r="AJ103" i="3"/>
  <c r="AJ78" i="3"/>
  <c r="AJ170" i="3"/>
  <c r="AC129" i="3"/>
  <c r="AC137" i="3"/>
  <c r="AC281" i="3"/>
  <c r="AJ156" i="3"/>
  <c r="AC61" i="3"/>
  <c r="AC249" i="3"/>
  <c r="AJ36" i="3"/>
  <c r="AJ250" i="3"/>
  <c r="AJ102" i="3"/>
  <c r="AJ87" i="3"/>
  <c r="AJ200" i="3"/>
  <c r="AJ204" i="3"/>
  <c r="AC118" i="3"/>
  <c r="AJ242" i="3"/>
  <c r="AJ205" i="3"/>
  <c r="AC75" i="3"/>
  <c r="AC155" i="3"/>
  <c r="AC181" i="3"/>
  <c r="AC221" i="3"/>
  <c r="AC261" i="3"/>
  <c r="AC287" i="3"/>
  <c r="AC309" i="3"/>
  <c r="AJ88" i="3"/>
  <c r="AJ72" i="3"/>
  <c r="AJ172" i="3"/>
  <c r="AC275" i="3"/>
  <c r="AC327" i="3"/>
  <c r="AJ98" i="3"/>
  <c r="AC195" i="3"/>
  <c r="AJ58" i="3"/>
  <c r="AJ152" i="3"/>
  <c r="AJ214" i="3"/>
  <c r="AJ296" i="3"/>
  <c r="AJ95" i="3"/>
  <c r="AJ248" i="3"/>
  <c r="AJ268" i="3"/>
  <c r="AC97" i="3"/>
  <c r="AC127" i="3"/>
  <c r="AC157" i="3"/>
  <c r="AC241" i="3"/>
  <c r="AC247" i="3"/>
  <c r="AC263" i="3"/>
  <c r="AC279" i="3"/>
  <c r="AC285" i="3"/>
  <c r="AJ70" i="3"/>
  <c r="AJ92" i="3"/>
  <c r="AJ134" i="3"/>
  <c r="AC39" i="3"/>
  <c r="AC45" i="3"/>
  <c r="AC95" i="3"/>
  <c r="AC119" i="3"/>
  <c r="AC135" i="3"/>
  <c r="AC143" i="3"/>
  <c r="AC193" i="3"/>
  <c r="AC209" i="3"/>
  <c r="AC267" i="3"/>
  <c r="AC317" i="3"/>
  <c r="AC321" i="3"/>
  <c r="AC325" i="3"/>
  <c r="AJ48" i="3"/>
  <c r="AJ56" i="3"/>
  <c r="AJ158" i="3"/>
  <c r="AJ220" i="3"/>
  <c r="AJ284" i="3"/>
  <c r="AJ234" i="3"/>
  <c r="AJ320" i="3"/>
  <c r="AJ324" i="3"/>
  <c r="AJ330" i="3"/>
  <c r="AJ184" i="3"/>
  <c r="AJ279" i="3"/>
  <c r="AC70" i="3"/>
  <c r="AC90" i="3"/>
  <c r="AC330" i="3"/>
  <c r="AJ41" i="3"/>
  <c r="AJ109" i="3"/>
  <c r="AJ137" i="3"/>
  <c r="AJ145" i="3"/>
  <c r="AC108" i="3"/>
  <c r="AC223" i="3"/>
  <c r="AJ50" i="3"/>
  <c r="AJ118" i="3"/>
  <c r="AJ254" i="3"/>
  <c r="AJ260" i="3"/>
  <c r="AC69" i="3"/>
  <c r="AC177" i="3"/>
  <c r="AC313" i="3"/>
  <c r="AC93" i="3"/>
  <c r="AJ308" i="3"/>
  <c r="AJ153" i="3"/>
  <c r="AC175" i="3"/>
  <c r="AC245" i="3"/>
  <c r="AC255" i="3"/>
  <c r="AC265" i="3"/>
  <c r="AC277" i="3"/>
  <c r="AC291" i="3"/>
  <c r="AC165" i="3"/>
  <c r="AC183" i="3"/>
  <c r="AC259" i="3"/>
  <c r="AC307" i="3"/>
  <c r="AJ120" i="3"/>
  <c r="AJ188" i="3"/>
  <c r="AJ288" i="3"/>
  <c r="AJ328" i="3"/>
  <c r="AJ232" i="3"/>
  <c r="AJ244" i="3"/>
  <c r="AJ252" i="3"/>
  <c r="AJ304" i="3"/>
  <c r="AJ316" i="3"/>
  <c r="AJ40" i="3"/>
  <c r="AC238" i="3"/>
  <c r="AC300" i="3"/>
  <c r="AJ173" i="3"/>
  <c r="AJ201" i="3"/>
  <c r="AJ291" i="3"/>
  <c r="AC186" i="3"/>
  <c r="AC204" i="3"/>
  <c r="AJ89" i="3"/>
  <c r="AJ235" i="3"/>
  <c r="AJ273" i="3"/>
  <c r="AC37" i="3"/>
  <c r="AC49" i="3"/>
  <c r="AC159" i="3"/>
  <c r="AJ46" i="3"/>
  <c r="AJ108" i="3"/>
  <c r="AC283" i="3"/>
  <c r="AC305" i="3"/>
  <c r="AC311" i="3"/>
  <c r="AJ84" i="3"/>
  <c r="AJ298" i="3"/>
  <c r="AJ310" i="3"/>
  <c r="AC172" i="3"/>
  <c r="AJ93" i="3"/>
  <c r="AJ271" i="3"/>
  <c r="AJ265" i="3"/>
  <c r="AC41" i="3"/>
  <c r="AJ90" i="3"/>
  <c r="AJ132" i="3"/>
  <c r="AJ166" i="3"/>
  <c r="AC133" i="3"/>
  <c r="AC141" i="3"/>
  <c r="AC233" i="3"/>
  <c r="AC315" i="3"/>
  <c r="AJ206" i="3"/>
  <c r="AJ262" i="3"/>
  <c r="AC150" i="3"/>
  <c r="AJ257" i="3"/>
  <c r="AJ99" i="3"/>
  <c r="AC33" i="3"/>
  <c r="AC81" i="3"/>
  <c r="AC169" i="3"/>
  <c r="AC205" i="3"/>
  <c r="AC217" i="3"/>
  <c r="AC227" i="3"/>
  <c r="AJ116" i="3"/>
  <c r="AJ160" i="3"/>
  <c r="AC67" i="3"/>
  <c r="AC111" i="3"/>
  <c r="AC125" i="3"/>
  <c r="AC179" i="3"/>
  <c r="AC239" i="3"/>
  <c r="AC251" i="3"/>
  <c r="AC331" i="3"/>
  <c r="AJ42" i="3"/>
  <c r="AJ82" i="3"/>
  <c r="AJ110" i="3"/>
  <c r="AJ142" i="3"/>
  <c r="AJ192" i="3"/>
  <c r="AJ258" i="3"/>
  <c r="AJ276" i="3"/>
  <c r="AJ300" i="3"/>
  <c r="AJ312" i="3"/>
  <c r="AC76" i="3"/>
  <c r="AC276" i="3"/>
  <c r="AC328" i="3"/>
  <c r="AJ195" i="3"/>
  <c r="AC294" i="3"/>
  <c r="AC306" i="3"/>
  <c r="AJ69" i="3"/>
  <c r="AJ149" i="3"/>
  <c r="AJ167" i="3"/>
  <c r="AC124" i="3"/>
  <c r="AC84" i="3"/>
  <c r="AJ141" i="3"/>
  <c r="AC130" i="3"/>
  <c r="AC273" i="3"/>
  <c r="AC42" i="3"/>
  <c r="AC198" i="3"/>
  <c r="AC104" i="3"/>
  <c r="AC138" i="3"/>
  <c r="AC188" i="3"/>
  <c r="AJ51" i="3"/>
  <c r="AJ81" i="3"/>
  <c r="AJ105" i="3"/>
  <c r="AJ129" i="3"/>
  <c r="AJ139" i="3"/>
  <c r="AJ147" i="3"/>
  <c r="AJ225" i="3"/>
  <c r="AJ275" i="3"/>
  <c r="AJ289" i="3"/>
  <c r="AC168" i="3"/>
  <c r="AC190" i="3"/>
  <c r="AC234" i="3"/>
  <c r="AJ211" i="3"/>
  <c r="AC271" i="3"/>
  <c r="AJ64" i="3"/>
  <c r="AJ128" i="3"/>
  <c r="AJ302" i="3"/>
  <c r="AJ314" i="3"/>
  <c r="AC146" i="3"/>
  <c r="AJ35" i="3"/>
  <c r="AC100" i="3"/>
  <c r="AC122" i="3"/>
  <c r="AC152" i="3"/>
  <c r="AC214" i="3"/>
  <c r="AJ207" i="3"/>
  <c r="AJ223" i="3"/>
  <c r="AJ285" i="3"/>
  <c r="AC105" i="3"/>
  <c r="AC109" i="3"/>
  <c r="AC131" i="3"/>
  <c r="AC139" i="3"/>
  <c r="AC147" i="3"/>
  <c r="AC153" i="3"/>
  <c r="AC173" i="3"/>
  <c r="AC199" i="3"/>
  <c r="AC215" i="3"/>
  <c r="AC289" i="3"/>
  <c r="AC43" i="3"/>
  <c r="AC85" i="3"/>
  <c r="AC149" i="3"/>
  <c r="AC171" i="3"/>
  <c r="AC207" i="3"/>
  <c r="AC211" i="3"/>
  <c r="AC225" i="3"/>
  <c r="AC243" i="3"/>
  <c r="AC319" i="3"/>
  <c r="AC323" i="3"/>
  <c r="AJ44" i="3"/>
  <c r="AJ60" i="3"/>
  <c r="AJ174" i="3"/>
  <c r="AJ208" i="3"/>
  <c r="AJ278" i="3"/>
  <c r="AJ236" i="3"/>
  <c r="AC58" i="3"/>
  <c r="AC78" i="3"/>
  <c r="AC88" i="3"/>
  <c r="AC236" i="3"/>
  <c r="AC284" i="3"/>
  <c r="AC296" i="3"/>
  <c r="AJ55" i="3"/>
  <c r="AC262" i="3"/>
  <c r="AC290" i="3"/>
  <c r="AC298" i="3"/>
  <c r="AJ73" i="3"/>
  <c r="AJ163" i="3"/>
  <c r="AC59" i="3"/>
  <c r="AC269" i="3"/>
  <c r="AJ33" i="3"/>
  <c r="AJ280" i="3"/>
  <c r="AC56" i="3"/>
  <c r="AC60" i="3"/>
  <c r="AC64" i="3"/>
  <c r="AC148" i="3"/>
  <c r="AC196" i="3"/>
  <c r="AC208" i="3"/>
  <c r="AC222" i="3"/>
  <c r="AC252" i="3"/>
  <c r="AC264" i="3"/>
  <c r="AC324" i="3"/>
  <c r="AJ255" i="3"/>
  <c r="AJ263" i="3"/>
  <c r="AC66" i="3"/>
  <c r="AC82" i="3"/>
  <c r="AC110" i="3"/>
  <c r="AC160" i="3"/>
  <c r="AC184" i="3"/>
  <c r="AC206" i="3"/>
  <c r="AC228" i="3"/>
  <c r="AC248" i="3"/>
  <c r="AJ45" i="3"/>
  <c r="AJ61" i="3"/>
  <c r="AJ111" i="3"/>
  <c r="AJ161" i="3"/>
  <c r="AJ181" i="3"/>
  <c r="AJ209" i="3"/>
  <c r="AJ217" i="3"/>
  <c r="AJ281" i="3"/>
  <c r="AJ311" i="3"/>
  <c r="AC116" i="3"/>
  <c r="AC178" i="3"/>
  <c r="AC200" i="3"/>
  <c r="AC258" i="3"/>
  <c r="AC266" i="3"/>
  <c r="AJ135" i="3"/>
  <c r="AJ179" i="3"/>
  <c r="AJ249" i="3"/>
  <c r="AC101" i="3"/>
  <c r="AC107" i="3"/>
  <c r="AC113" i="3"/>
  <c r="AC185" i="3"/>
  <c r="AC229" i="3"/>
  <c r="AC237" i="3"/>
  <c r="AC299" i="3"/>
  <c r="AC329" i="3"/>
  <c r="AJ106" i="3"/>
  <c r="AJ140" i="3"/>
  <c r="AC35" i="3"/>
  <c r="AC47" i="3"/>
  <c r="AC57" i="3"/>
  <c r="AC91" i="3"/>
  <c r="AC121" i="3"/>
  <c r="AC161" i="3"/>
  <c r="AC167" i="3"/>
  <c r="AC187" i="3"/>
  <c r="AC213" i="3"/>
  <c r="AJ34" i="3"/>
  <c r="AJ54" i="3"/>
  <c r="AJ76" i="3"/>
  <c r="AJ104" i="3"/>
  <c r="AJ112" i="3"/>
  <c r="AJ130" i="3"/>
  <c r="AJ138" i="3"/>
  <c r="AJ148" i="3"/>
  <c r="AJ164" i="3"/>
  <c r="AJ176" i="3"/>
  <c r="AJ196" i="3"/>
  <c r="AJ210" i="3"/>
  <c r="AJ218" i="3"/>
  <c r="AJ224" i="3"/>
  <c r="AJ182" i="3"/>
  <c r="AJ202" i="3"/>
  <c r="AJ282" i="3"/>
  <c r="AJ256" i="3"/>
  <c r="AJ270" i="3"/>
  <c r="AJ290" i="3"/>
  <c r="AC36" i="3"/>
  <c r="AC48" i="3"/>
  <c r="AC52" i="3"/>
  <c r="AC68" i="3"/>
  <c r="AC114" i="3"/>
  <c r="AC132" i="3"/>
  <c r="AC140" i="3"/>
  <c r="AC158" i="3"/>
  <c r="AC192" i="3"/>
  <c r="AC272" i="3"/>
  <c r="AJ333" i="3"/>
  <c r="AJ332" i="3"/>
  <c r="AJ43" i="3"/>
  <c r="AJ63" i="3"/>
  <c r="AJ79" i="3"/>
  <c r="AJ101" i="3"/>
  <c r="AJ131" i="3"/>
  <c r="AJ165" i="3"/>
  <c r="AJ183" i="3"/>
  <c r="AJ247" i="3"/>
  <c r="AJ259" i="3"/>
  <c r="AJ267" i="3"/>
  <c r="AJ307" i="3"/>
  <c r="AJ327" i="3"/>
  <c r="AC44" i="3"/>
  <c r="AC72" i="3"/>
  <c r="AC86" i="3"/>
  <c r="AC92" i="3"/>
  <c r="AC96" i="3"/>
  <c r="AC126" i="3"/>
  <c r="AC154" i="3"/>
  <c r="AC180" i="3"/>
  <c r="AC220" i="3"/>
  <c r="AC246" i="3"/>
  <c r="AC254" i="3"/>
  <c r="AC292" i="3"/>
  <c r="AC302" i="3"/>
  <c r="AC312" i="3"/>
  <c r="AC320" i="3"/>
  <c r="AJ49" i="3"/>
  <c r="AJ117" i="3"/>
  <c r="AJ133" i="3"/>
  <c r="AJ189" i="3"/>
  <c r="AJ199" i="3"/>
  <c r="AJ203" i="3"/>
  <c r="AJ219" i="3"/>
  <c r="AJ233" i="3"/>
  <c r="AJ243" i="3"/>
  <c r="AJ253" i="3"/>
  <c r="AJ287" i="3"/>
  <c r="AJ323" i="3"/>
  <c r="AJ331" i="3"/>
  <c r="AC156" i="3"/>
  <c r="AC182" i="3"/>
  <c r="AC218" i="3"/>
  <c r="AC282" i="3"/>
  <c r="AC314" i="3"/>
  <c r="AC322" i="3"/>
  <c r="AJ83" i="3"/>
  <c r="AJ107" i="3"/>
  <c r="AJ191" i="3"/>
  <c r="AJ241" i="3"/>
  <c r="AJ261" i="3"/>
  <c r="AJ297" i="3"/>
  <c r="AJ309" i="3"/>
  <c r="AJ321" i="3"/>
  <c r="AC34" i="3"/>
  <c r="AC46" i="3"/>
  <c r="AC54" i="3"/>
  <c r="AC62" i="3"/>
  <c r="AC120" i="3"/>
  <c r="AC144" i="3"/>
  <c r="AC240" i="3"/>
  <c r="AC268" i="3"/>
  <c r="AJ47" i="3"/>
  <c r="AJ65" i="3"/>
  <c r="AJ151" i="3"/>
  <c r="AJ169" i="3"/>
  <c r="AJ221" i="3"/>
  <c r="AJ299" i="3"/>
  <c r="AC106" i="3"/>
  <c r="AC112" i="3"/>
  <c r="AC170" i="3"/>
  <c r="AC212" i="3"/>
  <c r="AC226" i="3"/>
  <c r="AC242" i="3"/>
  <c r="AC270" i="3"/>
  <c r="AC280" i="3"/>
  <c r="AJ75" i="3"/>
  <c r="AJ159" i="3"/>
  <c r="AJ175" i="3"/>
  <c r="AJ193" i="3"/>
  <c r="AJ277" i="3"/>
  <c r="AJ301" i="3"/>
  <c r="AJ313" i="3"/>
  <c r="AC166" i="3"/>
  <c r="AC210" i="3"/>
  <c r="AC278" i="3"/>
  <c r="AJ37" i="3"/>
  <c r="AJ121" i="3"/>
  <c r="AJ269" i="3"/>
  <c r="AC83" i="3"/>
  <c r="AC123" i="3"/>
  <c r="AC145" i="3"/>
  <c r="AC151" i="3"/>
  <c r="AC189" i="3"/>
  <c r="AC197" i="3"/>
  <c r="AC201" i="3"/>
  <c r="AC235" i="3"/>
  <c r="AC253" i="3"/>
  <c r="AC297" i="3"/>
  <c r="AJ62" i="3"/>
  <c r="AJ94" i="3"/>
  <c r="AJ146" i="3"/>
  <c r="AC333" i="3"/>
  <c r="AC332" i="3"/>
  <c r="AC71" i="3"/>
  <c r="AC77" i="3"/>
  <c r="AC89" i="3"/>
  <c r="AC191" i="3"/>
  <c r="AC231" i="3"/>
  <c r="AC295" i="3"/>
  <c r="AJ38" i="3"/>
  <c r="AJ100" i="3"/>
  <c r="AJ124" i="3"/>
  <c r="AJ136" i="3"/>
  <c r="AJ162" i="3"/>
  <c r="AJ194" i="3"/>
  <c r="AJ212" i="3"/>
  <c r="AJ266" i="3"/>
  <c r="AJ274" i="3"/>
  <c r="AJ264" i="3"/>
  <c r="AJ272" i="3"/>
  <c r="AJ292" i="3"/>
  <c r="AC40" i="3"/>
  <c r="AC50" i="3"/>
  <c r="AC80" i="3"/>
  <c r="AC98" i="3"/>
  <c r="AC128" i="3"/>
  <c r="AC136" i="3"/>
  <c r="AC176" i="3"/>
  <c r="AC202" i="3"/>
  <c r="AC216" i="3"/>
  <c r="AC232" i="3"/>
  <c r="AC256" i="3"/>
  <c r="AC288" i="3"/>
  <c r="AC304" i="3"/>
  <c r="AJ39" i="3"/>
  <c r="AJ59" i="3"/>
  <c r="AJ71" i="3"/>
  <c r="AJ113" i="3"/>
  <c r="AJ177" i="3"/>
  <c r="AJ227" i="3"/>
  <c r="AJ283" i="3"/>
  <c r="AJ295" i="3"/>
  <c r="AJ303" i="3"/>
  <c r="AJ319" i="3"/>
  <c r="AC38" i="3"/>
  <c r="AC74" i="3"/>
  <c r="AC94" i="3"/>
  <c r="AC102" i="3"/>
  <c r="AC134" i="3"/>
  <c r="AC142" i="3"/>
  <c r="AC174" i="3"/>
  <c r="AC194" i="3"/>
  <c r="AC244" i="3"/>
  <c r="AC260" i="3"/>
  <c r="AC274" i="3"/>
  <c r="AC286" i="3"/>
  <c r="AC308" i="3"/>
  <c r="AC316" i="3"/>
  <c r="AC326" i="3"/>
  <c r="AJ57" i="3"/>
  <c r="AJ67" i="3"/>
  <c r="AJ85" i="3"/>
  <c r="AJ97" i="3"/>
  <c r="AJ119" i="3"/>
  <c r="AJ125" i="3"/>
  <c r="AJ143" i="3"/>
  <c r="AJ155" i="3"/>
  <c r="AJ171" i="3"/>
  <c r="AJ187" i="3"/>
  <c r="AJ213" i="3"/>
  <c r="AJ231" i="3"/>
  <c r="AJ251" i="3"/>
  <c r="AJ315" i="3"/>
  <c r="AJ329" i="3"/>
  <c r="AC164" i="3"/>
  <c r="AC224" i="3"/>
  <c r="AC250" i="3"/>
  <c r="AC310" i="3"/>
  <c r="AC318" i="3"/>
  <c r="AJ77" i="3"/>
  <c r="AJ197" i="3"/>
  <c r="AJ215" i="3"/>
  <c r="AJ239" i="3"/>
  <c r="AJ245" i="3"/>
  <c r="AJ293" i="3"/>
  <c r="AJ305" i="3"/>
  <c r="AJ317" i="3"/>
  <c r="AJ325" i="3"/>
  <c r="L33" i="3" l="1"/>
  <c r="L53" i="3"/>
  <c r="K74" i="3"/>
  <c r="K87" i="3"/>
  <c r="L101" i="3"/>
  <c r="L117" i="3"/>
  <c r="K130" i="3"/>
  <c r="L143" i="3"/>
  <c r="L159" i="3"/>
  <c r="K173" i="3"/>
  <c r="K186" i="3"/>
  <c r="L202" i="3"/>
  <c r="L213" i="3"/>
  <c r="K219" i="3"/>
  <c r="K227" i="3"/>
  <c r="L234" i="3"/>
  <c r="K241" i="3"/>
  <c r="K249" i="3"/>
  <c r="K255" i="3"/>
  <c r="L260" i="3"/>
  <c r="K265" i="3"/>
  <c r="L270" i="3"/>
  <c r="L274" i="3"/>
  <c r="K279" i="3"/>
  <c r="L284" i="3"/>
  <c r="K289" i="3"/>
  <c r="L294" i="3"/>
  <c r="L298" i="3"/>
  <c r="L303" i="3"/>
  <c r="L308" i="3"/>
  <c r="L313" i="3"/>
  <c r="L317" i="3"/>
  <c r="L322" i="3"/>
  <c r="L327" i="3"/>
  <c r="K331" i="3"/>
  <c r="L37" i="3"/>
  <c r="K61" i="3"/>
  <c r="L77" i="3"/>
  <c r="L90" i="3"/>
  <c r="K106" i="3"/>
  <c r="K119" i="3"/>
  <c r="L133" i="3"/>
  <c r="K149" i="3"/>
  <c r="L162" i="3"/>
  <c r="L175" i="3"/>
  <c r="L191" i="3"/>
  <c r="K205" i="3"/>
  <c r="L214" i="3"/>
  <c r="L222" i="3"/>
  <c r="L229" i="3"/>
  <c r="L235" i="3"/>
  <c r="K243" i="3"/>
  <c r="L250" i="3"/>
  <c r="K257" i="3"/>
  <c r="K262" i="3"/>
  <c r="L266" i="3"/>
  <c r="L271" i="3"/>
  <c r="L276" i="3"/>
  <c r="K281" i="3"/>
  <c r="K285" i="3"/>
  <c r="L290" i="3"/>
  <c r="L295" i="3"/>
  <c r="L299" i="3"/>
  <c r="L305" i="3"/>
  <c r="K309" i="3"/>
  <c r="K313" i="3"/>
  <c r="L319" i="3"/>
  <c r="L323" i="3"/>
  <c r="K327" i="3"/>
  <c r="L45" i="3"/>
  <c r="L65" i="3"/>
  <c r="K79" i="3"/>
  <c r="K95" i="3"/>
  <c r="K109" i="3"/>
  <c r="K122" i="3"/>
  <c r="K138" i="3"/>
  <c r="K151" i="3"/>
  <c r="K165" i="3"/>
  <c r="K181" i="3"/>
  <c r="L194" i="3"/>
  <c r="K207" i="3"/>
  <c r="K217" i="3"/>
  <c r="K223" i="3"/>
  <c r="K230" i="3"/>
  <c r="L238" i="3"/>
  <c r="L245" i="3"/>
  <c r="L251" i="3"/>
  <c r="L258" i="3"/>
  <c r="L263" i="3"/>
  <c r="K267" i="3"/>
  <c r="L273" i="3"/>
  <c r="K277" i="3"/>
  <c r="L281" i="3"/>
  <c r="K287" i="3"/>
  <c r="L291" i="3"/>
  <c r="K295" i="3"/>
  <c r="L301" i="3"/>
  <c r="K305" i="3"/>
  <c r="L310" i="3"/>
  <c r="L315" i="3"/>
  <c r="K319" i="3"/>
  <c r="L324" i="3"/>
  <c r="K329" i="3"/>
  <c r="K49" i="3"/>
  <c r="L69" i="3"/>
  <c r="L85" i="3"/>
  <c r="L98" i="3"/>
  <c r="L111" i="3"/>
  <c r="K127" i="3"/>
  <c r="K141" i="3"/>
  <c r="K154" i="3"/>
  <c r="K170" i="3"/>
  <c r="K183" i="3"/>
  <c r="K197" i="3"/>
  <c r="K211" i="3"/>
  <c r="K218" i="3"/>
  <c r="K225" i="3"/>
  <c r="K233" i="3"/>
  <c r="L239" i="3"/>
  <c r="K246" i="3"/>
  <c r="L330" i="3"/>
  <c r="L311" i="3"/>
  <c r="L292" i="3"/>
  <c r="K273" i="3"/>
  <c r="L254" i="3"/>
  <c r="L326" i="3"/>
  <c r="K306" i="3"/>
  <c r="L287" i="3"/>
  <c r="K269" i="3"/>
  <c r="L321" i="3"/>
  <c r="L302" i="3"/>
  <c r="L283" i="3"/>
  <c r="K263" i="3"/>
  <c r="N263" i="3" s="1"/>
  <c r="K316" i="3"/>
  <c r="L297" i="3"/>
  <c r="L278" i="3"/>
  <c r="L259" i="3"/>
  <c r="BP333" i="3"/>
  <c r="BO333" i="3"/>
  <c r="BP33" i="3"/>
  <c r="BP34" i="3"/>
  <c r="BO33" i="3"/>
  <c r="BO34" i="3"/>
  <c r="BP35" i="3"/>
  <c r="BO35" i="3"/>
  <c r="BP36" i="3"/>
  <c r="BO36" i="3"/>
  <c r="BP37" i="3"/>
  <c r="BO37" i="3"/>
  <c r="BP38" i="3"/>
  <c r="BO38" i="3"/>
  <c r="BP39" i="3"/>
  <c r="BO39" i="3"/>
  <c r="BO40" i="3"/>
  <c r="BP40" i="3"/>
  <c r="BO41" i="3"/>
  <c r="BP41" i="3"/>
  <c r="BP42" i="3"/>
  <c r="BO42" i="3"/>
  <c r="BO43" i="3"/>
  <c r="BP43" i="3"/>
  <c r="BP44" i="3"/>
  <c r="BO44" i="3"/>
  <c r="BO45" i="3"/>
  <c r="BP45" i="3"/>
  <c r="BP46" i="3"/>
  <c r="BO46" i="3"/>
  <c r="BP47" i="3"/>
  <c r="BO47" i="3"/>
  <c r="BO48" i="3"/>
  <c r="BP48" i="3"/>
  <c r="BP49" i="3"/>
  <c r="BO49" i="3"/>
  <c r="BP50" i="3"/>
  <c r="BO50" i="3"/>
  <c r="BP51" i="3"/>
  <c r="BO51" i="3"/>
  <c r="BP52" i="3"/>
  <c r="BO52" i="3"/>
  <c r="BP53" i="3"/>
  <c r="BO53" i="3"/>
  <c r="BO54" i="3"/>
  <c r="BP54" i="3"/>
  <c r="BP55" i="3"/>
  <c r="BO55" i="3"/>
  <c r="BO56" i="3"/>
  <c r="BP56" i="3"/>
  <c r="BO57" i="3"/>
  <c r="BP57" i="3"/>
  <c r="BP58" i="3"/>
  <c r="BO58" i="3"/>
  <c r="BO59" i="3"/>
  <c r="BP59" i="3"/>
  <c r="BP60" i="3"/>
  <c r="BO60" i="3"/>
  <c r="BO61" i="3"/>
  <c r="BP61" i="3"/>
  <c r="BP62" i="3"/>
  <c r="BO62" i="3"/>
  <c r="BP63" i="3"/>
  <c r="BO63" i="3"/>
  <c r="BO64" i="3"/>
  <c r="BP64" i="3"/>
  <c r="BO65" i="3"/>
  <c r="BP65" i="3"/>
  <c r="BP66" i="3"/>
  <c r="BO66" i="3"/>
  <c r="BP67" i="3"/>
  <c r="BO67" i="3"/>
  <c r="BP68" i="3"/>
  <c r="BO68" i="3"/>
  <c r="BP69" i="3"/>
  <c r="BO69" i="3"/>
  <c r="BP70" i="3"/>
  <c r="BO70" i="3"/>
  <c r="BO71" i="3"/>
  <c r="BP71" i="3"/>
  <c r="BO72" i="3"/>
  <c r="BP72" i="3"/>
  <c r="BO73" i="3"/>
  <c r="BP73" i="3"/>
  <c r="BP74" i="3"/>
  <c r="BO74" i="3"/>
  <c r="BP75" i="3"/>
  <c r="BO75" i="3"/>
  <c r="BP76" i="3"/>
  <c r="BO76" i="3"/>
  <c r="BO77" i="3"/>
  <c r="BP77" i="3"/>
  <c r="BP78" i="3"/>
  <c r="BO78" i="3"/>
  <c r="BP79" i="3"/>
  <c r="BO79" i="3"/>
  <c r="BO80" i="3"/>
  <c r="BP80" i="3"/>
  <c r="BP81" i="3"/>
  <c r="BO81" i="3"/>
  <c r="BP82" i="3"/>
  <c r="BO82" i="3"/>
  <c r="BP83" i="3"/>
  <c r="BO83" i="3"/>
  <c r="BP84" i="3"/>
  <c r="BO84" i="3"/>
  <c r="BP85" i="3"/>
  <c r="BO85" i="3"/>
  <c r="BP86" i="3"/>
  <c r="BO86" i="3"/>
  <c r="BO87" i="3"/>
  <c r="BP87" i="3"/>
  <c r="BP88" i="3"/>
  <c r="BO88" i="3"/>
  <c r="BO89" i="3"/>
  <c r="BP89" i="3"/>
  <c r="BP90" i="3"/>
  <c r="BO90" i="3"/>
  <c r="BO91" i="3"/>
  <c r="BP91" i="3"/>
  <c r="BO92" i="3"/>
  <c r="BP92" i="3"/>
  <c r="BO93" i="3"/>
  <c r="BP93" i="3"/>
  <c r="BO94" i="3"/>
  <c r="BP94" i="3"/>
  <c r="BP95" i="3"/>
  <c r="BO95" i="3"/>
  <c r="BO96" i="3"/>
  <c r="BP96" i="3"/>
  <c r="BO97" i="3"/>
  <c r="BP97" i="3"/>
  <c r="BP98" i="3"/>
  <c r="BO98" i="3"/>
  <c r="BP99" i="3"/>
  <c r="BO99" i="3"/>
  <c r="BP100" i="3"/>
  <c r="BO100" i="3"/>
  <c r="BO101" i="3"/>
  <c r="BP101" i="3"/>
  <c r="BO102" i="3"/>
  <c r="BP102" i="3"/>
  <c r="BO103" i="3"/>
  <c r="BP103" i="3"/>
  <c r="BO104" i="3"/>
  <c r="BP104" i="3"/>
  <c r="BP105" i="3"/>
  <c r="BO105" i="3"/>
  <c r="BP106" i="3"/>
  <c r="BO106" i="3"/>
  <c r="BP107" i="3"/>
  <c r="BO107" i="3"/>
  <c r="BP108" i="3"/>
  <c r="BO108" i="3"/>
  <c r="BO109" i="3"/>
  <c r="BP109" i="3"/>
  <c r="BO110" i="3"/>
  <c r="BP110" i="3"/>
  <c r="BO111" i="3"/>
  <c r="BP111" i="3"/>
  <c r="BO112" i="3"/>
  <c r="BP112" i="3"/>
  <c r="BO113" i="3"/>
  <c r="BP113" i="3"/>
  <c r="BP114" i="3"/>
  <c r="BO114" i="3"/>
  <c r="BP115" i="3"/>
  <c r="BO115" i="3"/>
  <c r="BO116" i="3"/>
  <c r="BP116" i="3"/>
  <c r="BP117" i="3"/>
  <c r="BO117" i="3"/>
  <c r="BP118" i="3"/>
  <c r="BO118" i="3"/>
  <c r="BP119" i="3"/>
  <c r="BO119" i="3"/>
  <c r="BO120" i="3"/>
  <c r="BP120" i="3"/>
  <c r="BO121" i="3"/>
  <c r="BP121" i="3"/>
  <c r="BP122" i="3"/>
  <c r="BO122" i="3"/>
  <c r="BO123" i="3"/>
  <c r="BP123" i="3"/>
  <c r="BO124" i="3"/>
  <c r="BP124" i="3"/>
  <c r="BO125" i="3"/>
  <c r="BP125" i="3"/>
  <c r="BO126" i="3"/>
  <c r="BP126" i="3"/>
  <c r="BP127" i="3"/>
  <c r="BO127" i="3"/>
  <c r="BO128" i="3"/>
  <c r="BP128" i="3"/>
  <c r="BO129" i="3"/>
  <c r="BP129" i="3"/>
  <c r="BO130" i="3"/>
  <c r="BP130" i="3"/>
  <c r="BO131" i="3"/>
  <c r="BP131" i="3"/>
  <c r="BP132" i="3"/>
  <c r="BO132" i="3"/>
  <c r="BP133" i="3"/>
  <c r="BO133" i="3"/>
  <c r="BP134" i="3"/>
  <c r="BO134" i="3"/>
  <c r="BO135" i="3"/>
  <c r="BP135" i="3"/>
  <c r="BO136" i="3"/>
  <c r="BP136" i="3"/>
  <c r="BO137" i="3"/>
  <c r="BP137" i="3"/>
  <c r="BP138" i="3"/>
  <c r="BO138" i="3"/>
  <c r="BO139" i="3"/>
  <c r="BP139" i="3"/>
  <c r="BO140" i="3"/>
  <c r="BP140" i="3"/>
  <c r="BO141" i="3"/>
  <c r="BP141" i="3"/>
  <c r="BP142" i="3"/>
  <c r="BO142" i="3"/>
  <c r="BO143" i="3"/>
  <c r="BP143" i="3"/>
  <c r="BP144" i="3"/>
  <c r="BO144" i="3"/>
  <c r="BP145" i="3"/>
  <c r="BO145" i="3"/>
  <c r="BP146" i="3"/>
  <c r="BO146" i="3"/>
  <c r="BO147" i="3"/>
  <c r="BP147" i="3"/>
  <c r="BP148" i="3"/>
  <c r="BO148" i="3"/>
  <c r="BP149" i="3"/>
  <c r="BO149" i="3"/>
  <c r="BP150" i="3"/>
  <c r="BO150" i="3"/>
  <c r="BO151" i="3"/>
  <c r="BP151" i="3"/>
  <c r="BP152" i="3"/>
  <c r="BO152" i="3"/>
  <c r="BO153" i="3"/>
  <c r="BP153" i="3"/>
  <c r="BO154" i="3"/>
  <c r="BP154" i="3"/>
  <c r="BO155" i="3"/>
  <c r="BP155" i="3"/>
  <c r="BO156" i="3"/>
  <c r="BP156" i="3"/>
  <c r="BO157" i="3"/>
  <c r="BP157" i="3"/>
  <c r="BO158" i="3"/>
  <c r="BP158" i="3"/>
  <c r="BO159" i="3"/>
  <c r="BP159" i="3"/>
  <c r="BO160" i="3"/>
  <c r="BP160" i="3"/>
  <c r="BP161" i="3"/>
  <c r="BO161" i="3"/>
  <c r="BP162" i="3"/>
  <c r="BO162" i="3"/>
  <c r="BP163" i="3"/>
  <c r="BO163" i="3"/>
  <c r="BO164" i="3"/>
  <c r="BP164" i="3"/>
  <c r="BO165" i="3"/>
  <c r="BP165" i="3"/>
  <c r="BP166" i="3"/>
  <c r="BO166" i="3"/>
  <c r="BP167" i="3"/>
  <c r="BO167" i="3"/>
  <c r="BP168" i="3"/>
  <c r="BO168" i="3"/>
  <c r="BO169" i="3"/>
  <c r="BP169" i="3"/>
  <c r="BP170" i="3"/>
  <c r="BO170" i="3"/>
  <c r="BO171" i="3"/>
  <c r="BP171" i="3"/>
  <c r="BO172" i="3"/>
  <c r="BP172" i="3"/>
  <c r="BO173" i="3"/>
  <c r="BP173" i="3"/>
  <c r="BP174" i="3"/>
  <c r="BO174" i="3"/>
  <c r="BP175" i="3"/>
  <c r="BO175" i="3"/>
  <c r="BO176" i="3"/>
  <c r="BP176" i="3"/>
  <c r="BP177" i="3"/>
  <c r="BO177" i="3"/>
  <c r="BP178" i="3"/>
  <c r="BO178" i="3"/>
  <c r="BO179" i="3"/>
  <c r="BP179" i="3"/>
  <c r="BP180" i="3"/>
  <c r="BO180" i="3"/>
  <c r="BP181" i="3"/>
  <c r="BO181" i="3"/>
  <c r="BP182" i="3"/>
  <c r="BO182" i="3"/>
  <c r="BO183" i="3"/>
  <c r="BP183" i="3"/>
  <c r="BO184" i="3"/>
  <c r="BP184" i="3"/>
  <c r="BO185" i="3"/>
  <c r="BP185" i="3"/>
  <c r="BO186" i="3"/>
  <c r="BP186" i="3"/>
  <c r="BO187" i="3"/>
  <c r="BP187" i="3"/>
  <c r="BO188" i="3"/>
  <c r="BP188" i="3"/>
  <c r="BO189" i="3"/>
  <c r="BP189" i="3"/>
  <c r="BP190" i="3"/>
  <c r="BO190" i="3"/>
  <c r="BO191" i="3"/>
  <c r="BP191" i="3"/>
  <c r="BO192" i="3"/>
  <c r="BP192" i="3"/>
  <c r="BP193" i="3"/>
  <c r="BO193" i="3"/>
  <c r="BP194" i="3"/>
  <c r="BO194" i="3"/>
  <c r="BP195" i="3"/>
  <c r="BO195" i="3"/>
  <c r="BP196" i="3"/>
  <c r="BO196" i="3"/>
  <c r="BP197" i="3"/>
  <c r="BO197" i="3"/>
  <c r="BO198" i="3"/>
  <c r="BP198" i="3"/>
  <c r="BP199" i="3"/>
  <c r="BO199" i="3"/>
  <c r="BO200" i="3"/>
  <c r="BP200" i="3"/>
  <c r="BO201" i="3"/>
  <c r="BP201" i="3"/>
  <c r="BO202" i="3"/>
  <c r="BP202" i="3"/>
  <c r="BO203" i="3"/>
  <c r="BP203" i="3"/>
  <c r="BO204" i="3"/>
  <c r="BP204" i="3"/>
  <c r="BP205" i="3"/>
  <c r="BO205" i="3"/>
  <c r="BO206" i="3"/>
  <c r="BP206" i="3"/>
  <c r="BP207" i="3"/>
  <c r="BO207" i="3"/>
  <c r="BO208" i="3"/>
  <c r="BP208" i="3"/>
  <c r="BO209" i="3"/>
  <c r="BP209" i="3"/>
  <c r="BP210" i="3"/>
  <c r="BO210" i="3"/>
  <c r="BO211" i="3"/>
  <c r="BP211" i="3"/>
  <c r="BO212" i="3"/>
  <c r="BP212" i="3"/>
  <c r="BO213" i="3"/>
  <c r="BP213" i="3"/>
  <c r="BP214" i="3"/>
  <c r="BO214" i="3"/>
  <c r="BP215" i="3"/>
  <c r="BO215" i="3"/>
  <c r="BO216" i="3"/>
  <c r="BP216" i="3"/>
  <c r="BP217" i="3"/>
  <c r="BO217" i="3"/>
  <c r="BP218" i="3"/>
  <c r="BO218" i="3"/>
  <c r="BO219" i="3"/>
  <c r="BP219" i="3"/>
  <c r="BO220" i="3"/>
  <c r="BP220" i="3"/>
  <c r="BO221" i="3"/>
  <c r="BP221" i="3"/>
  <c r="BP222" i="3"/>
  <c r="BO222" i="3"/>
  <c r="BP223" i="3"/>
  <c r="BO223" i="3"/>
  <c r="BO224" i="3"/>
  <c r="BP224" i="3"/>
  <c r="BP225" i="3"/>
  <c r="BO225" i="3"/>
  <c r="BO226" i="3"/>
  <c r="BP226" i="3"/>
  <c r="BO227" i="3"/>
  <c r="BP227" i="3"/>
  <c r="BP228" i="3"/>
  <c r="BO228" i="3"/>
  <c r="BO229" i="3"/>
  <c r="BP229" i="3"/>
  <c r="BP230" i="3"/>
  <c r="BO230" i="3"/>
  <c r="BP231" i="3"/>
  <c r="BO231" i="3"/>
  <c r="BO232" i="3"/>
  <c r="BP232" i="3"/>
  <c r="BP233" i="3"/>
  <c r="BO233" i="3"/>
  <c r="BP234" i="3"/>
  <c r="BO234" i="3"/>
  <c r="BP235" i="3"/>
  <c r="BO235" i="3"/>
  <c r="BO236" i="3"/>
  <c r="BP236" i="3"/>
  <c r="BP237" i="3"/>
  <c r="BO237" i="3"/>
  <c r="BP238" i="3"/>
  <c r="BO238" i="3"/>
  <c r="BP239" i="3"/>
  <c r="BO239" i="3"/>
  <c r="BP240" i="3"/>
  <c r="BO240" i="3"/>
  <c r="BO241" i="3"/>
  <c r="BP241" i="3"/>
  <c r="BP242" i="3"/>
  <c r="BO242" i="3"/>
  <c r="BO243" i="3"/>
  <c r="BP243" i="3"/>
  <c r="BO244" i="3"/>
  <c r="BP244" i="3"/>
  <c r="BO245" i="3"/>
  <c r="BP245" i="3"/>
  <c r="BP246" i="3"/>
  <c r="BO246" i="3"/>
  <c r="BO247" i="3"/>
  <c r="BP247" i="3"/>
  <c r="BO248" i="3"/>
  <c r="BP248" i="3"/>
  <c r="BP249" i="3"/>
  <c r="BO249" i="3"/>
  <c r="BP250" i="3"/>
  <c r="BO250" i="3"/>
  <c r="BP251" i="3"/>
  <c r="BO251" i="3"/>
  <c r="BP252" i="3"/>
  <c r="BO252" i="3"/>
  <c r="BP253" i="3"/>
  <c r="BO253" i="3"/>
  <c r="BO254" i="3"/>
  <c r="BP254" i="3"/>
  <c r="BO255" i="3"/>
  <c r="BP255" i="3"/>
  <c r="BO256" i="3"/>
  <c r="BP256" i="3"/>
  <c r="BO257" i="3"/>
  <c r="BP257" i="3"/>
  <c r="BP258" i="3"/>
  <c r="BO258" i="3"/>
  <c r="BO259" i="3"/>
  <c r="BP259" i="3"/>
  <c r="BP260" i="3"/>
  <c r="BO260" i="3"/>
  <c r="BP261" i="3"/>
  <c r="BO261" i="3"/>
  <c r="BO262" i="3"/>
  <c r="BP262" i="3"/>
  <c r="BP263" i="3"/>
  <c r="BO263" i="3"/>
  <c r="BP264" i="3"/>
  <c r="BO264" i="3"/>
  <c r="BP265" i="3"/>
  <c r="BO265" i="3"/>
  <c r="BO266" i="3"/>
  <c r="BP266" i="3"/>
  <c r="BP267" i="3"/>
  <c r="BO267" i="3"/>
  <c r="BP268" i="3"/>
  <c r="BO268" i="3"/>
  <c r="BP269" i="3"/>
  <c r="BO269" i="3"/>
  <c r="BO270" i="3"/>
  <c r="BP270" i="3"/>
  <c r="BO271" i="3"/>
  <c r="BP271" i="3"/>
  <c r="BP272" i="3"/>
  <c r="BO272" i="3"/>
  <c r="BP273" i="3"/>
  <c r="BO273" i="3"/>
  <c r="BO274" i="3"/>
  <c r="BP274" i="3"/>
  <c r="BO275" i="3"/>
  <c r="BP275" i="3"/>
  <c r="BO276" i="3"/>
  <c r="BP276" i="3"/>
  <c r="BP277" i="3"/>
  <c r="BO277" i="3"/>
  <c r="BO278" i="3"/>
  <c r="BP278" i="3"/>
  <c r="BO279" i="3"/>
  <c r="BP279" i="3"/>
  <c r="BP280" i="3"/>
  <c r="BO280" i="3"/>
  <c r="BP281" i="3"/>
  <c r="BO281" i="3"/>
  <c r="BO282" i="3"/>
  <c r="BP282" i="3"/>
  <c r="BP283" i="3"/>
  <c r="BO283" i="3"/>
  <c r="BP284" i="3"/>
  <c r="BO284" i="3"/>
  <c r="BO285" i="3"/>
  <c r="BP285" i="3"/>
  <c r="BO286" i="3"/>
  <c r="BP286" i="3"/>
  <c r="BP287" i="3"/>
  <c r="BO287" i="3"/>
  <c r="BO288" i="3"/>
  <c r="BP288" i="3"/>
  <c r="BO289" i="3"/>
  <c r="BP289" i="3"/>
  <c r="BP290" i="3"/>
  <c r="BO290" i="3"/>
  <c r="BP291" i="3"/>
  <c r="BO291" i="3"/>
  <c r="BP292" i="3"/>
  <c r="BO292" i="3"/>
  <c r="BO293" i="3"/>
  <c r="BP293" i="3"/>
  <c r="BP294" i="3"/>
  <c r="BO294" i="3"/>
  <c r="BO295" i="3"/>
  <c r="BP295" i="3"/>
  <c r="BO296" i="3"/>
  <c r="BP296" i="3"/>
  <c r="BO297" i="3"/>
  <c r="BP297" i="3"/>
  <c r="BP298" i="3"/>
  <c r="BO298" i="3"/>
  <c r="BO299" i="3"/>
  <c r="BP299" i="3"/>
  <c r="BP300" i="3"/>
  <c r="BO300" i="3"/>
  <c r="BO301" i="3"/>
  <c r="BP301" i="3"/>
  <c r="BO302" i="3"/>
  <c r="BP302" i="3"/>
  <c r="BO303" i="3"/>
  <c r="BP303" i="3"/>
  <c r="BO304" i="3"/>
  <c r="BP304" i="3"/>
  <c r="BP305" i="3"/>
  <c r="BO305" i="3"/>
  <c r="BP306" i="3"/>
  <c r="BO306" i="3"/>
  <c r="BP307" i="3"/>
  <c r="BO307" i="3"/>
  <c r="BP308" i="3"/>
  <c r="BO308" i="3"/>
  <c r="BP309" i="3"/>
  <c r="BO309" i="3"/>
  <c r="BO310" i="3"/>
  <c r="BP310" i="3"/>
  <c r="BO311" i="3"/>
  <c r="BP311" i="3"/>
  <c r="BP312" i="3"/>
  <c r="BO312" i="3"/>
  <c r="BO313" i="3"/>
  <c r="BP313" i="3"/>
  <c r="BO314" i="3"/>
  <c r="BP314" i="3"/>
  <c r="BO315" i="3"/>
  <c r="BP315" i="3"/>
  <c r="BP316" i="3"/>
  <c r="BO316" i="3"/>
  <c r="BP317" i="3"/>
  <c r="BO317" i="3"/>
  <c r="BO318" i="3"/>
  <c r="BP318" i="3"/>
  <c r="BP319" i="3"/>
  <c r="BO319" i="3"/>
  <c r="BP320" i="3"/>
  <c r="BO320" i="3"/>
  <c r="BP321" i="3"/>
  <c r="BO321" i="3"/>
  <c r="BP322" i="3"/>
  <c r="BO322" i="3"/>
  <c r="BP323" i="3"/>
  <c r="BO323" i="3"/>
  <c r="BO324" i="3"/>
  <c r="BP324" i="3"/>
  <c r="BP325" i="3"/>
  <c r="BO325" i="3"/>
  <c r="BO326" i="3"/>
  <c r="BP326" i="3"/>
  <c r="BP327" i="3"/>
  <c r="BO327" i="3"/>
  <c r="BP328" i="3"/>
  <c r="BO328" i="3"/>
  <c r="BO329" i="3"/>
  <c r="BP329" i="3"/>
  <c r="BO330" i="3"/>
  <c r="BP330" i="3"/>
  <c r="BP331" i="3"/>
  <c r="BO331" i="3"/>
  <c r="BO332" i="3"/>
  <c r="BP332" i="3"/>
  <c r="BB333" i="3"/>
  <c r="BA333" i="3"/>
  <c r="BA34" i="3"/>
  <c r="BB33" i="3"/>
  <c r="BA33" i="3"/>
  <c r="BB34" i="3"/>
  <c r="BA35" i="3"/>
  <c r="BB35" i="3"/>
  <c r="BB36" i="3"/>
  <c r="BA36" i="3"/>
  <c r="BB37" i="3"/>
  <c r="BA37" i="3"/>
  <c r="BB38" i="3"/>
  <c r="BA38" i="3"/>
  <c r="BB39" i="3"/>
  <c r="BA39" i="3"/>
  <c r="BB40" i="3"/>
  <c r="BA40" i="3"/>
  <c r="BA41" i="3"/>
  <c r="BB41" i="3"/>
  <c r="BA42" i="3"/>
  <c r="BB42" i="3"/>
  <c r="BA43" i="3"/>
  <c r="BB43" i="3"/>
  <c r="BA44" i="3"/>
  <c r="BB44" i="3"/>
  <c r="BA45" i="3"/>
  <c r="BB45" i="3"/>
  <c r="BB46" i="3"/>
  <c r="BA46" i="3"/>
  <c r="BA47" i="3"/>
  <c r="BB47" i="3"/>
  <c r="BA48" i="3"/>
  <c r="BB48" i="3"/>
  <c r="BA49" i="3"/>
  <c r="BB49" i="3"/>
  <c r="BA50" i="3"/>
  <c r="BB50" i="3"/>
  <c r="BA51" i="3"/>
  <c r="BB51" i="3"/>
  <c r="BA52" i="3"/>
  <c r="BB52" i="3"/>
  <c r="BA53" i="3"/>
  <c r="BB53" i="3"/>
  <c r="BA54" i="3"/>
  <c r="BB54" i="3"/>
  <c r="BB55" i="3"/>
  <c r="BA55" i="3"/>
  <c r="BB56" i="3"/>
  <c r="BA56" i="3"/>
  <c r="BB57" i="3"/>
  <c r="BA57" i="3"/>
  <c r="BA58" i="3"/>
  <c r="BB58" i="3"/>
  <c r="BB59" i="3"/>
  <c r="BA59" i="3"/>
  <c r="BB60" i="3"/>
  <c r="BA60" i="3"/>
  <c r="BA61" i="3"/>
  <c r="BB61" i="3"/>
  <c r="BA62" i="3"/>
  <c r="BB62" i="3"/>
  <c r="BB63" i="3"/>
  <c r="BA63" i="3"/>
  <c r="BB64" i="3"/>
  <c r="BA64" i="3"/>
  <c r="BA65" i="3"/>
  <c r="BB65" i="3"/>
  <c r="BB66" i="3"/>
  <c r="BA66" i="3"/>
  <c r="BB67" i="3"/>
  <c r="BA67" i="3"/>
  <c r="BA68" i="3"/>
  <c r="BB68" i="3"/>
  <c r="BA69" i="3"/>
  <c r="BB69" i="3"/>
  <c r="BA70" i="3"/>
  <c r="BB70" i="3"/>
  <c r="BB71" i="3"/>
  <c r="BA71" i="3"/>
  <c r="BA72" i="3"/>
  <c r="BB72" i="3"/>
  <c r="BA73" i="3"/>
  <c r="BB73" i="3"/>
  <c r="BA74" i="3"/>
  <c r="BB74" i="3"/>
  <c r="BB75" i="3"/>
  <c r="BA75" i="3"/>
  <c r="BB76" i="3"/>
  <c r="BA76" i="3"/>
  <c r="BA77" i="3"/>
  <c r="BB77" i="3"/>
  <c r="BB78" i="3"/>
  <c r="BA78" i="3"/>
  <c r="BB79" i="3"/>
  <c r="BA79" i="3"/>
  <c r="BB80" i="3"/>
  <c r="BA80" i="3"/>
  <c r="BA81" i="3"/>
  <c r="BB81" i="3"/>
  <c r="BA82" i="3"/>
  <c r="BB82" i="3"/>
  <c r="BA83" i="3"/>
  <c r="BB83" i="3"/>
  <c r="BB84" i="3"/>
  <c r="BA84" i="3"/>
  <c r="BB85" i="3"/>
  <c r="BA85" i="3"/>
  <c r="BB86" i="3"/>
  <c r="BA86" i="3"/>
  <c r="BB87" i="3"/>
  <c r="BA87" i="3"/>
  <c r="BA88" i="3"/>
  <c r="BB88" i="3"/>
  <c r="BA89" i="3"/>
  <c r="BB89" i="3"/>
  <c r="BA90" i="3"/>
  <c r="BB90" i="3"/>
  <c r="BA91" i="3"/>
  <c r="BB91" i="3"/>
  <c r="BA92" i="3"/>
  <c r="BB92" i="3"/>
  <c r="BB93" i="3"/>
  <c r="BA93" i="3"/>
  <c r="BB94" i="3"/>
  <c r="BA94" i="3"/>
  <c r="BB95" i="3"/>
  <c r="BA95" i="3"/>
  <c r="BB96" i="3"/>
  <c r="BA96" i="3"/>
  <c r="BA97" i="3"/>
  <c r="BB97" i="3"/>
  <c r="BB98" i="3"/>
  <c r="BA98" i="3"/>
  <c r="BA99" i="3"/>
  <c r="BB99" i="3"/>
  <c r="BA100" i="3"/>
  <c r="BB100" i="3"/>
  <c r="BB101" i="3"/>
  <c r="BA101" i="3"/>
  <c r="BA102" i="3"/>
  <c r="BB102" i="3"/>
  <c r="BA103" i="3"/>
  <c r="BB103" i="3"/>
  <c r="BA104" i="3"/>
  <c r="BB104" i="3"/>
  <c r="BA105" i="3"/>
  <c r="BB105" i="3"/>
  <c r="BB106" i="3"/>
  <c r="BA106" i="3"/>
  <c r="BB107" i="3"/>
  <c r="BA107" i="3"/>
  <c r="BA108" i="3"/>
  <c r="BB108" i="3"/>
  <c r="BA109" i="3"/>
  <c r="BB109" i="3"/>
  <c r="BB110" i="3"/>
  <c r="BA110" i="3"/>
  <c r="BB111" i="3"/>
  <c r="BA111" i="3"/>
  <c r="BB112" i="3"/>
  <c r="BA112" i="3"/>
  <c r="BA113" i="3"/>
  <c r="BB113" i="3"/>
  <c r="BA114" i="3"/>
  <c r="BB114" i="3"/>
  <c r="BA115" i="3"/>
  <c r="BB115" i="3"/>
  <c r="BB116" i="3"/>
  <c r="BA116" i="3"/>
  <c r="BA117" i="3"/>
  <c r="BB117" i="3"/>
  <c r="BB118" i="3"/>
  <c r="BA118" i="3"/>
  <c r="BA119" i="3"/>
  <c r="BB119" i="3"/>
  <c r="BA120" i="3"/>
  <c r="BB120" i="3"/>
  <c r="BA121" i="3"/>
  <c r="BB121" i="3"/>
  <c r="BB122" i="3"/>
  <c r="BA122" i="3"/>
  <c r="BA123" i="3"/>
  <c r="BB123" i="3"/>
  <c r="BA124" i="3"/>
  <c r="BB124" i="3"/>
  <c r="BB125" i="3"/>
  <c r="BA125" i="3"/>
  <c r="BB126" i="3"/>
  <c r="BA126" i="3"/>
  <c r="BB127" i="3"/>
  <c r="BA127" i="3"/>
  <c r="BA128" i="3"/>
  <c r="BB128" i="3"/>
  <c r="BB129" i="3"/>
  <c r="BA129" i="3"/>
  <c r="BB130" i="3"/>
  <c r="BA130" i="3"/>
  <c r="BA131" i="3"/>
  <c r="BB131" i="3"/>
  <c r="BB132" i="3"/>
  <c r="BA132" i="3"/>
  <c r="BA133" i="3"/>
  <c r="BB133" i="3"/>
  <c r="BB134" i="3"/>
  <c r="BA134" i="3"/>
  <c r="BB135" i="3"/>
  <c r="BA135" i="3"/>
  <c r="BA136" i="3"/>
  <c r="BB136" i="3"/>
  <c r="BA137" i="3"/>
  <c r="BB137" i="3"/>
  <c r="BB138" i="3"/>
  <c r="BA138" i="3"/>
  <c r="BA139" i="3"/>
  <c r="BB139" i="3"/>
  <c r="BB140" i="3"/>
  <c r="BA140" i="3"/>
  <c r="BA141" i="3"/>
  <c r="BB141" i="3"/>
  <c r="BB142" i="3"/>
  <c r="BA142" i="3"/>
  <c r="BA143" i="3"/>
  <c r="BB143" i="3"/>
  <c r="BA144" i="3"/>
  <c r="BB144" i="3"/>
  <c r="BB145" i="3"/>
  <c r="BA145" i="3"/>
  <c r="BA146" i="3"/>
  <c r="BB146" i="3"/>
  <c r="BA147" i="3"/>
  <c r="BB147" i="3"/>
  <c r="BB148" i="3"/>
  <c r="BA148" i="3"/>
  <c r="BA149" i="3"/>
  <c r="BB149" i="3"/>
  <c r="BB150" i="3"/>
  <c r="BA150" i="3"/>
  <c r="BA151" i="3"/>
  <c r="BB151" i="3"/>
  <c r="BB152" i="3"/>
  <c r="BA152" i="3"/>
  <c r="BA153" i="3"/>
  <c r="BB153" i="3"/>
  <c r="BB154" i="3"/>
  <c r="BA154" i="3"/>
  <c r="BB155" i="3"/>
  <c r="BA155" i="3"/>
  <c r="BB156" i="3"/>
  <c r="BA156" i="3"/>
  <c r="BA157" i="3"/>
  <c r="BB157" i="3"/>
  <c r="BB158" i="3"/>
  <c r="BA158" i="3"/>
  <c r="BA159" i="3"/>
  <c r="BB159" i="3"/>
  <c r="BB160" i="3"/>
  <c r="BA160" i="3"/>
  <c r="BA161" i="3"/>
  <c r="BB161" i="3"/>
  <c r="BB162" i="3"/>
  <c r="BA162" i="3"/>
  <c r="BA163" i="3"/>
  <c r="BB163" i="3"/>
  <c r="BB164" i="3"/>
  <c r="BA164" i="3"/>
  <c r="BA165" i="3"/>
  <c r="BB165" i="3"/>
  <c r="BB166" i="3"/>
  <c r="BA166" i="3"/>
  <c r="BA167" i="3"/>
  <c r="BB167" i="3"/>
  <c r="BA168" i="3"/>
  <c r="BB168" i="3"/>
  <c r="BB169" i="3"/>
  <c r="BA169" i="3"/>
  <c r="BA170" i="3"/>
  <c r="BB170" i="3"/>
  <c r="BB171" i="3"/>
  <c r="BA171" i="3"/>
  <c r="BA172" i="3"/>
  <c r="BB172" i="3"/>
  <c r="BA173" i="3"/>
  <c r="BB173" i="3"/>
  <c r="BA174" i="3"/>
  <c r="BB174" i="3"/>
  <c r="BB175" i="3"/>
  <c r="BA175" i="3"/>
  <c r="BB176" i="3"/>
  <c r="BA176" i="3"/>
  <c r="BA177" i="3"/>
  <c r="BB177" i="3"/>
  <c r="BB178" i="3"/>
  <c r="BA178" i="3"/>
  <c r="BB179" i="3"/>
  <c r="BA179" i="3"/>
  <c r="BA180" i="3"/>
  <c r="BB180" i="3"/>
  <c r="BA181" i="3"/>
  <c r="BB181" i="3"/>
  <c r="BB182" i="3"/>
  <c r="BA182" i="3"/>
  <c r="BB183" i="3"/>
  <c r="BA183" i="3"/>
  <c r="BA184" i="3"/>
  <c r="BB184" i="3"/>
  <c r="BB185" i="3"/>
  <c r="BA185" i="3"/>
  <c r="BB186" i="3"/>
  <c r="BA186" i="3"/>
  <c r="BB187" i="3"/>
  <c r="BA187" i="3"/>
  <c r="BA188" i="3"/>
  <c r="BB188" i="3"/>
  <c r="BA189" i="3"/>
  <c r="BB189" i="3"/>
  <c r="BB190" i="3"/>
  <c r="BA190" i="3"/>
  <c r="BB191" i="3"/>
  <c r="BA191" i="3"/>
  <c r="BA192" i="3"/>
  <c r="BB192" i="3"/>
  <c r="BB193" i="3"/>
  <c r="BA193" i="3"/>
  <c r="BA194" i="3"/>
  <c r="BB194" i="3"/>
  <c r="BA195" i="3"/>
  <c r="BB195" i="3"/>
  <c r="BB196" i="3"/>
  <c r="BA196" i="3"/>
  <c r="BB197" i="3"/>
  <c r="BA197" i="3"/>
  <c r="BA198" i="3"/>
  <c r="BB198" i="3"/>
  <c r="BA199" i="3"/>
  <c r="BB199" i="3"/>
  <c r="BB200" i="3"/>
  <c r="BA200" i="3"/>
  <c r="BB201" i="3"/>
  <c r="BA201" i="3"/>
  <c r="BA202" i="3"/>
  <c r="BB202" i="3"/>
  <c r="BB203" i="3"/>
  <c r="BA203" i="3"/>
  <c r="BA204" i="3"/>
  <c r="BB204" i="3"/>
  <c r="BA205" i="3"/>
  <c r="BB205" i="3"/>
  <c r="BB206" i="3"/>
  <c r="BA206" i="3"/>
  <c r="BB207" i="3"/>
  <c r="BA207" i="3"/>
  <c r="BB208" i="3"/>
  <c r="BA208" i="3"/>
  <c r="BB209" i="3"/>
  <c r="BA209" i="3"/>
  <c r="BB210" i="3"/>
  <c r="BA210" i="3"/>
  <c r="BA211" i="3"/>
  <c r="BB211" i="3"/>
  <c r="BA212" i="3"/>
  <c r="BB212" i="3"/>
  <c r="BA213" i="3"/>
  <c r="BB213" i="3"/>
  <c r="BB214" i="3"/>
  <c r="BA214" i="3"/>
  <c r="BB215" i="3"/>
  <c r="BA215" i="3"/>
  <c r="BA216" i="3"/>
  <c r="BB216" i="3"/>
  <c r="BB217" i="3"/>
  <c r="BA217" i="3"/>
  <c r="BA218" i="3"/>
  <c r="BB218" i="3"/>
  <c r="BA219" i="3"/>
  <c r="BB219" i="3"/>
  <c r="BA220" i="3"/>
  <c r="BB220" i="3"/>
  <c r="BA221" i="3"/>
  <c r="BB221" i="3"/>
  <c r="BB222" i="3"/>
  <c r="BA222" i="3"/>
  <c r="BA223" i="3"/>
  <c r="BB223" i="3"/>
  <c r="BB224" i="3"/>
  <c r="BA224" i="3"/>
  <c r="BB225" i="3"/>
  <c r="BA225" i="3"/>
  <c r="BA226" i="3"/>
  <c r="BB226" i="3"/>
  <c r="BA227" i="3"/>
  <c r="BB227" i="3"/>
  <c r="BB228" i="3"/>
  <c r="BA228" i="3"/>
  <c r="BA229" i="3"/>
  <c r="BB229" i="3"/>
  <c r="BA230" i="3"/>
  <c r="BB230" i="3"/>
  <c r="BA231" i="3"/>
  <c r="BB231" i="3"/>
  <c r="BB232" i="3"/>
  <c r="BA232" i="3"/>
  <c r="BB233" i="3"/>
  <c r="BA233" i="3"/>
  <c r="BB234" i="3"/>
  <c r="BA234" i="3"/>
  <c r="BA235" i="3"/>
  <c r="BB235" i="3"/>
  <c r="BB236" i="3"/>
  <c r="BA236" i="3"/>
  <c r="BA237" i="3"/>
  <c r="BB237" i="3"/>
  <c r="BB238" i="3"/>
  <c r="BA238" i="3"/>
  <c r="BA239" i="3"/>
  <c r="BB239" i="3"/>
  <c r="BB240" i="3"/>
  <c r="BA240" i="3"/>
  <c r="BB241" i="3"/>
  <c r="BA241" i="3"/>
  <c r="BB242" i="3"/>
  <c r="BA242" i="3"/>
  <c r="BA243" i="3"/>
  <c r="BB243" i="3"/>
  <c r="BB244" i="3"/>
  <c r="BA244" i="3"/>
  <c r="BB245" i="3"/>
  <c r="BA245" i="3"/>
  <c r="BA246" i="3"/>
  <c r="BB246" i="3"/>
  <c r="BB247" i="3"/>
  <c r="BA247" i="3"/>
  <c r="BA248" i="3"/>
  <c r="BB248" i="3"/>
  <c r="BA249" i="3"/>
  <c r="BB249" i="3"/>
  <c r="BB250" i="3"/>
  <c r="BA250" i="3"/>
  <c r="BA251" i="3"/>
  <c r="BB251" i="3"/>
  <c r="BB252" i="3"/>
  <c r="BA252" i="3"/>
  <c r="BA253" i="3"/>
  <c r="BB253" i="3"/>
  <c r="BB254" i="3"/>
  <c r="BA254" i="3"/>
  <c r="BA255" i="3"/>
  <c r="BB255" i="3"/>
  <c r="BB256" i="3"/>
  <c r="BA256" i="3"/>
  <c r="BA257" i="3"/>
  <c r="BB257" i="3"/>
  <c r="BB258" i="3"/>
  <c r="BA258" i="3"/>
  <c r="BB259" i="3"/>
  <c r="BA259" i="3"/>
  <c r="BB260" i="3"/>
  <c r="BA260" i="3"/>
  <c r="BB261" i="3"/>
  <c r="BA261" i="3"/>
  <c r="BA262" i="3"/>
  <c r="BB262" i="3"/>
  <c r="BB263" i="3"/>
  <c r="BA263" i="3"/>
  <c r="BA264" i="3"/>
  <c r="BB264" i="3"/>
  <c r="BA265" i="3"/>
  <c r="BB265" i="3"/>
  <c r="BB266" i="3"/>
  <c r="BA266" i="3"/>
  <c r="BB267" i="3"/>
  <c r="BA267" i="3"/>
  <c r="BA268" i="3"/>
  <c r="BB268" i="3"/>
  <c r="BA269" i="3"/>
  <c r="BB269" i="3"/>
  <c r="BA270" i="3"/>
  <c r="BB270" i="3"/>
  <c r="BA271" i="3"/>
  <c r="BB271" i="3"/>
  <c r="BB272" i="3"/>
  <c r="BA272" i="3"/>
  <c r="BB273" i="3"/>
  <c r="BA273" i="3"/>
  <c r="BA274" i="3"/>
  <c r="BB274" i="3"/>
  <c r="BB275" i="3"/>
  <c r="BA275" i="3"/>
  <c r="BB276" i="3"/>
  <c r="BA276" i="3"/>
  <c r="BA277" i="3"/>
  <c r="BB277" i="3"/>
  <c r="BA278" i="3"/>
  <c r="BB278" i="3"/>
  <c r="BB279" i="3"/>
  <c r="BA279" i="3"/>
  <c r="BB280" i="3"/>
  <c r="BA280" i="3"/>
  <c r="BA281" i="3"/>
  <c r="BB281" i="3"/>
  <c r="BB282" i="3"/>
  <c r="BA282" i="3"/>
  <c r="BB283" i="3"/>
  <c r="BA283" i="3"/>
  <c r="BA284" i="3"/>
  <c r="BB284" i="3"/>
  <c r="BA285" i="3"/>
  <c r="BB285" i="3"/>
  <c r="BA286" i="3"/>
  <c r="BB286" i="3"/>
  <c r="BB287" i="3"/>
  <c r="BA287" i="3"/>
  <c r="BA288" i="3"/>
  <c r="BB288" i="3"/>
  <c r="BB289" i="3"/>
  <c r="BA289" i="3"/>
  <c r="BA290" i="3"/>
  <c r="BB290" i="3"/>
  <c r="BA291" i="3"/>
  <c r="BB291" i="3"/>
  <c r="BB292" i="3"/>
  <c r="BA292" i="3"/>
  <c r="BA293" i="3"/>
  <c r="BB293" i="3"/>
  <c r="BB294" i="3"/>
  <c r="BA294" i="3"/>
  <c r="BA295" i="3"/>
  <c r="BB295" i="3"/>
  <c r="BB296" i="3"/>
  <c r="BA296" i="3"/>
  <c r="BB297" i="3"/>
  <c r="BA297" i="3"/>
  <c r="BB298" i="3"/>
  <c r="BA298" i="3"/>
  <c r="BA299" i="3"/>
  <c r="BB299" i="3"/>
  <c r="BB300" i="3"/>
  <c r="BA300" i="3"/>
  <c r="BA301" i="3"/>
  <c r="BB301" i="3"/>
  <c r="BB302" i="3"/>
  <c r="BA302" i="3"/>
  <c r="BB303" i="3"/>
  <c r="BA303" i="3"/>
  <c r="BA304" i="3"/>
  <c r="BB304" i="3"/>
  <c r="BA305" i="3"/>
  <c r="BB305" i="3"/>
  <c r="BB306" i="3"/>
  <c r="BA306" i="3"/>
  <c r="BB307" i="3"/>
  <c r="BA307" i="3"/>
  <c r="BA308" i="3"/>
  <c r="BB308" i="3"/>
  <c r="BA309" i="3"/>
  <c r="BB309" i="3"/>
  <c r="BB310" i="3"/>
  <c r="BA310" i="3"/>
  <c r="BB311" i="3"/>
  <c r="BA311" i="3"/>
  <c r="BB312" i="3"/>
  <c r="BA312" i="3"/>
  <c r="BA313" i="3"/>
  <c r="BB313" i="3"/>
  <c r="BB314" i="3"/>
  <c r="BA314" i="3"/>
  <c r="BA315" i="3"/>
  <c r="BB315" i="3"/>
  <c r="BA316" i="3"/>
  <c r="BB316" i="3"/>
  <c r="BA317" i="3"/>
  <c r="BB317" i="3"/>
  <c r="BB318" i="3"/>
  <c r="BA318" i="3"/>
  <c r="BB319" i="3"/>
  <c r="BA319" i="3"/>
  <c r="BB320" i="3"/>
  <c r="BA320" i="3"/>
  <c r="BB321" i="3"/>
  <c r="BA321" i="3"/>
  <c r="BB322" i="3"/>
  <c r="BA322" i="3"/>
  <c r="BB323" i="3"/>
  <c r="BA323" i="3"/>
  <c r="BB324" i="3"/>
  <c r="BA324" i="3"/>
  <c r="BA325" i="3"/>
  <c r="BB325" i="3"/>
  <c r="BA326" i="3"/>
  <c r="BB326" i="3"/>
  <c r="BB327" i="3"/>
  <c r="BA327" i="3"/>
  <c r="BB328" i="3"/>
  <c r="BA328" i="3"/>
  <c r="BA329" i="3"/>
  <c r="BB329" i="3"/>
  <c r="BB330" i="3"/>
  <c r="BA330" i="3"/>
  <c r="BA331" i="3"/>
  <c r="BB331" i="3"/>
  <c r="BB332" i="3"/>
  <c r="BA332" i="3"/>
  <c r="AU333" i="3"/>
  <c r="AT333" i="3"/>
  <c r="AU34" i="3"/>
  <c r="AU33" i="3"/>
  <c r="AT34" i="3"/>
  <c r="AT33" i="3"/>
  <c r="AT35" i="3"/>
  <c r="AU35" i="3"/>
  <c r="AU36" i="3"/>
  <c r="AT36" i="3"/>
  <c r="AT37" i="3"/>
  <c r="AU37" i="3"/>
  <c r="AU38" i="3"/>
  <c r="AT38" i="3"/>
  <c r="AT39" i="3"/>
  <c r="AU39" i="3"/>
  <c r="AU40" i="3"/>
  <c r="AT40" i="3"/>
  <c r="AT41" i="3"/>
  <c r="AU41" i="3"/>
  <c r="AU42" i="3"/>
  <c r="AT42" i="3"/>
  <c r="AU43" i="3"/>
  <c r="AT43" i="3"/>
  <c r="AU44" i="3"/>
  <c r="AT44" i="3"/>
  <c r="AU45" i="3"/>
  <c r="AT45" i="3"/>
  <c r="AT46" i="3"/>
  <c r="AU46" i="3"/>
  <c r="AU47" i="3"/>
  <c r="AT47" i="3"/>
  <c r="AT48" i="3"/>
  <c r="AU48" i="3"/>
  <c r="AU49" i="3"/>
  <c r="AT49" i="3"/>
  <c r="AT50" i="3"/>
  <c r="AU50" i="3"/>
  <c r="AU51" i="3"/>
  <c r="AT51" i="3"/>
  <c r="AT52" i="3"/>
  <c r="AU52" i="3"/>
  <c r="AT53" i="3"/>
  <c r="AU53" i="3"/>
  <c r="AU54" i="3"/>
  <c r="AT54" i="3"/>
  <c r="AU55" i="3"/>
  <c r="AT55" i="3"/>
  <c r="AU56" i="3"/>
  <c r="AT56" i="3"/>
  <c r="AT57" i="3"/>
  <c r="AU57" i="3"/>
  <c r="AU58" i="3"/>
  <c r="AT58" i="3"/>
  <c r="AT59" i="3"/>
  <c r="AU59" i="3"/>
  <c r="AT60" i="3"/>
  <c r="AU60" i="3"/>
  <c r="AT61" i="3"/>
  <c r="AU61" i="3"/>
  <c r="AU62" i="3"/>
  <c r="AT62" i="3"/>
  <c r="AU63" i="3"/>
  <c r="AT63" i="3"/>
  <c r="AU64" i="3"/>
  <c r="AT64" i="3"/>
  <c r="AT65" i="3"/>
  <c r="AU65" i="3"/>
  <c r="AT66" i="3"/>
  <c r="AU66" i="3"/>
  <c r="AT67" i="3"/>
  <c r="AU67" i="3"/>
  <c r="AT68" i="3"/>
  <c r="AU68" i="3"/>
  <c r="AT69" i="3"/>
  <c r="AU69" i="3"/>
  <c r="AU70" i="3"/>
  <c r="AT70" i="3"/>
  <c r="AU71" i="3"/>
  <c r="AT71" i="3"/>
  <c r="AT72" i="3"/>
  <c r="AU72" i="3"/>
  <c r="AU73" i="3"/>
  <c r="AT73" i="3"/>
  <c r="AU74" i="3"/>
  <c r="AT74" i="3"/>
  <c r="AU75" i="3"/>
  <c r="AT75" i="3"/>
  <c r="AT76" i="3"/>
  <c r="AU76" i="3"/>
  <c r="AT77" i="3"/>
  <c r="AU77" i="3"/>
  <c r="AT78" i="3"/>
  <c r="AU78" i="3"/>
  <c r="AU79" i="3"/>
  <c r="AT79" i="3"/>
  <c r="AU80" i="3"/>
  <c r="AT80" i="3"/>
  <c r="AT81" i="3"/>
  <c r="AU81" i="3"/>
  <c r="AT82" i="3"/>
  <c r="AU82" i="3"/>
  <c r="AT83" i="3"/>
  <c r="AU83" i="3"/>
  <c r="AT84" i="3"/>
  <c r="AU84" i="3"/>
  <c r="AU85" i="3"/>
  <c r="AT85" i="3"/>
  <c r="AT86" i="3"/>
  <c r="AU86" i="3"/>
  <c r="AT87" i="3"/>
  <c r="AU87" i="3"/>
  <c r="AT88" i="3"/>
  <c r="AU88" i="3"/>
  <c r="AT89" i="3"/>
  <c r="AU89" i="3"/>
  <c r="AT90" i="3"/>
  <c r="AU90" i="3"/>
  <c r="AT91" i="3"/>
  <c r="AU91" i="3"/>
  <c r="AT92" i="3"/>
  <c r="AU92" i="3"/>
  <c r="AU93" i="3"/>
  <c r="AT93" i="3"/>
  <c r="AT94" i="3"/>
  <c r="AU94" i="3"/>
  <c r="AU95" i="3"/>
  <c r="AT95" i="3"/>
  <c r="AU96" i="3"/>
  <c r="AT96" i="3"/>
  <c r="AT97" i="3"/>
  <c r="AU97" i="3"/>
  <c r="AT98" i="3"/>
  <c r="AU98" i="3"/>
  <c r="AU99" i="3"/>
  <c r="AT99" i="3"/>
  <c r="AU100" i="3"/>
  <c r="AT100" i="3"/>
  <c r="AT101" i="3"/>
  <c r="AU101" i="3"/>
  <c r="AT102" i="3"/>
  <c r="AU102" i="3"/>
  <c r="AU103" i="3"/>
  <c r="AT103" i="3"/>
  <c r="AU104" i="3"/>
  <c r="AT104" i="3"/>
  <c r="AT105" i="3"/>
  <c r="AU105" i="3"/>
  <c r="AU106" i="3"/>
  <c r="AT106" i="3"/>
  <c r="AU107" i="3"/>
  <c r="AT107" i="3"/>
  <c r="AU108" i="3"/>
  <c r="AT108" i="3"/>
  <c r="AT109" i="3"/>
  <c r="AU109" i="3"/>
  <c r="AT110" i="3"/>
  <c r="AU110" i="3"/>
  <c r="AT111" i="3"/>
  <c r="AU111" i="3"/>
  <c r="AT112" i="3"/>
  <c r="AU112" i="3"/>
  <c r="AT113" i="3"/>
  <c r="AU113" i="3"/>
  <c r="AU114" i="3"/>
  <c r="AT114" i="3"/>
  <c r="AU115" i="3"/>
  <c r="AT115" i="3"/>
  <c r="AT116" i="3"/>
  <c r="AU116" i="3"/>
  <c r="AT117" i="3"/>
  <c r="AU117" i="3"/>
  <c r="AT118" i="3"/>
  <c r="AU118" i="3"/>
  <c r="AT119" i="3"/>
  <c r="AU119" i="3"/>
  <c r="AU120" i="3"/>
  <c r="AT120" i="3"/>
  <c r="AT121" i="3"/>
  <c r="AU121" i="3"/>
  <c r="AU122" i="3"/>
  <c r="AT122" i="3"/>
  <c r="AU123" i="3"/>
  <c r="AT123" i="3"/>
  <c r="AT124" i="3"/>
  <c r="AU124" i="3"/>
  <c r="AU125" i="3"/>
  <c r="AT125" i="3"/>
  <c r="AT126" i="3"/>
  <c r="AU126" i="3"/>
  <c r="AU127" i="3"/>
  <c r="AT127" i="3"/>
  <c r="AT128" i="3"/>
  <c r="AU128" i="3"/>
  <c r="AT129" i="3"/>
  <c r="AU129" i="3"/>
  <c r="AT130" i="3"/>
  <c r="AU130" i="3"/>
  <c r="AT131" i="3"/>
  <c r="AU131" i="3"/>
  <c r="AU132" i="3"/>
  <c r="AT132" i="3"/>
  <c r="AU133" i="3"/>
  <c r="AT133" i="3"/>
  <c r="AT134" i="3"/>
  <c r="AU134" i="3"/>
  <c r="AU135" i="3"/>
  <c r="AT135" i="3"/>
  <c r="AU136" i="3"/>
  <c r="AT136" i="3"/>
  <c r="AT137" i="3"/>
  <c r="AU137" i="3"/>
  <c r="AT138" i="3"/>
  <c r="AU138" i="3"/>
  <c r="AU139" i="3"/>
  <c r="AT139" i="3"/>
  <c r="AT140" i="3"/>
  <c r="AU140" i="3"/>
  <c r="AT141" i="3"/>
  <c r="AU141" i="3"/>
  <c r="AT142" i="3"/>
  <c r="AU142" i="3"/>
  <c r="AU143" i="3"/>
  <c r="AT143" i="3"/>
  <c r="AT144" i="3"/>
  <c r="AU144" i="3"/>
  <c r="AU145" i="3"/>
  <c r="AT145" i="3"/>
  <c r="AT146" i="3"/>
  <c r="AU146" i="3"/>
  <c r="AT147" i="3"/>
  <c r="AU147" i="3"/>
  <c r="AT148" i="3"/>
  <c r="AU148" i="3"/>
  <c r="AT149" i="3"/>
  <c r="AU149" i="3"/>
  <c r="AU150" i="3"/>
  <c r="AT150" i="3"/>
  <c r="AT151" i="3"/>
  <c r="AU151" i="3"/>
  <c r="AU152" i="3"/>
  <c r="AT152" i="3"/>
  <c r="AU153" i="3"/>
  <c r="AT153" i="3"/>
  <c r="AT154" i="3"/>
  <c r="AU154" i="3"/>
  <c r="AT155" i="3"/>
  <c r="AU155" i="3"/>
  <c r="AT156" i="3"/>
  <c r="AU156" i="3"/>
  <c r="AT157" i="3"/>
  <c r="AU157" i="3"/>
  <c r="AT158" i="3"/>
  <c r="AU158" i="3"/>
  <c r="AU159" i="3"/>
  <c r="AT159" i="3"/>
  <c r="AT160" i="3"/>
  <c r="AU160" i="3"/>
  <c r="AT161" i="3"/>
  <c r="AU161" i="3"/>
  <c r="AT162" i="3"/>
  <c r="AU162" i="3"/>
  <c r="AU163" i="3"/>
  <c r="AT163" i="3"/>
  <c r="AT164" i="3"/>
  <c r="AU164" i="3"/>
  <c r="AU165" i="3"/>
  <c r="AT165" i="3"/>
  <c r="AU166" i="3"/>
  <c r="AT166" i="3"/>
  <c r="AU167" i="3"/>
  <c r="AT167" i="3"/>
  <c r="AT168" i="3"/>
  <c r="AU168" i="3"/>
  <c r="AU169" i="3"/>
  <c r="AT169" i="3"/>
  <c r="AT170" i="3"/>
  <c r="AU170" i="3"/>
  <c r="AT171" i="3"/>
  <c r="AU171" i="3"/>
  <c r="AU172" i="3"/>
  <c r="AT172" i="3"/>
  <c r="AT173" i="3"/>
  <c r="AU173" i="3"/>
  <c r="AT174" i="3"/>
  <c r="AU174" i="3"/>
  <c r="AU175" i="3"/>
  <c r="AT175" i="3"/>
  <c r="AU176" i="3"/>
  <c r="AT176" i="3"/>
  <c r="AT177" i="3"/>
  <c r="AU177" i="3"/>
  <c r="AT178" i="3"/>
  <c r="AU178" i="3"/>
  <c r="AU179" i="3"/>
  <c r="AT179" i="3"/>
  <c r="AU180" i="3"/>
  <c r="AT180" i="3"/>
  <c r="AU181" i="3"/>
  <c r="AT181" i="3"/>
  <c r="AU182" i="3"/>
  <c r="AT182" i="3"/>
  <c r="AT183" i="3"/>
  <c r="AU183" i="3"/>
  <c r="AU184" i="3"/>
  <c r="AT184" i="3"/>
  <c r="AT185" i="3"/>
  <c r="AU185" i="3"/>
  <c r="AT186" i="3"/>
  <c r="AU186" i="3"/>
  <c r="AU187" i="3"/>
  <c r="AT187" i="3"/>
  <c r="AT188" i="3"/>
  <c r="AU188" i="3"/>
  <c r="AU189" i="3"/>
  <c r="AT189" i="3"/>
  <c r="AT190" i="3"/>
  <c r="AU190" i="3"/>
  <c r="AT191" i="3"/>
  <c r="AU191" i="3"/>
  <c r="AU192" i="3"/>
  <c r="AT192" i="3"/>
  <c r="AT193" i="3"/>
  <c r="AU193" i="3"/>
  <c r="AT194" i="3"/>
  <c r="AU194" i="3"/>
  <c r="AT195" i="3"/>
  <c r="AU195" i="3"/>
  <c r="AT196" i="3"/>
  <c r="AU196" i="3"/>
  <c r="AT197" i="3"/>
  <c r="AU197" i="3"/>
  <c r="AT198" i="3"/>
  <c r="AU198" i="3"/>
  <c r="AU199" i="3"/>
  <c r="AT199" i="3"/>
  <c r="AU200" i="3"/>
  <c r="AT200" i="3"/>
  <c r="AT201" i="3"/>
  <c r="AU201" i="3"/>
  <c r="AT202" i="3"/>
  <c r="AU202" i="3"/>
  <c r="AT203" i="3"/>
  <c r="AU203" i="3"/>
  <c r="AT204" i="3"/>
  <c r="AU204" i="3"/>
  <c r="AT205" i="3"/>
  <c r="AU205" i="3"/>
  <c r="AU206" i="3"/>
  <c r="AT206" i="3"/>
  <c r="AU207" i="3"/>
  <c r="AT207" i="3"/>
  <c r="AT208" i="3"/>
  <c r="AU208" i="3"/>
  <c r="AT209" i="3"/>
  <c r="AU209" i="3"/>
  <c r="AT210" i="3"/>
  <c r="AU210" i="3"/>
  <c r="AT211" i="3"/>
  <c r="AU211" i="3"/>
  <c r="AT212" i="3"/>
  <c r="AU212" i="3"/>
  <c r="AT213" i="3"/>
  <c r="AU213" i="3"/>
  <c r="AT214" i="3"/>
  <c r="AU214" i="3"/>
  <c r="AT215" i="3"/>
  <c r="AU215" i="3"/>
  <c r="AT216" i="3"/>
  <c r="AU216" i="3"/>
  <c r="AT217" i="3"/>
  <c r="AU217" i="3"/>
  <c r="AU218" i="3"/>
  <c r="AT218" i="3"/>
  <c r="AT219" i="3"/>
  <c r="AU219" i="3"/>
  <c r="AT220" i="3"/>
  <c r="AU220" i="3"/>
  <c r="AU221" i="3"/>
  <c r="AT221" i="3"/>
  <c r="AU222" i="3"/>
  <c r="AT222" i="3"/>
  <c r="AU223" i="3"/>
  <c r="AT223" i="3"/>
  <c r="AT224" i="3"/>
  <c r="AU224" i="3"/>
  <c r="AU225" i="3"/>
  <c r="AT225" i="3"/>
  <c r="AT226" i="3"/>
  <c r="AU226" i="3"/>
  <c r="AT227" i="3"/>
  <c r="AU227" i="3"/>
  <c r="AU228" i="3"/>
  <c r="AT228" i="3"/>
  <c r="AU229" i="3"/>
  <c r="AT229" i="3"/>
  <c r="AU230" i="3"/>
  <c r="AT230" i="3"/>
  <c r="AU231" i="3"/>
  <c r="AT231" i="3"/>
  <c r="AT232" i="3"/>
  <c r="AU232" i="3"/>
  <c r="AT233" i="3"/>
  <c r="AU233" i="3"/>
  <c r="AT234" i="3"/>
  <c r="AU234" i="3"/>
  <c r="AU235" i="3"/>
  <c r="AT235" i="3"/>
  <c r="AU236" i="3"/>
  <c r="AT236" i="3"/>
  <c r="AT237" i="3"/>
  <c r="AU237" i="3"/>
  <c r="AT238" i="3"/>
  <c r="AU238" i="3"/>
  <c r="AT239" i="3"/>
  <c r="AU239" i="3"/>
  <c r="AT240" i="3"/>
  <c r="AU240" i="3"/>
  <c r="AT241" i="3"/>
  <c r="AU241" i="3"/>
  <c r="AU242" i="3"/>
  <c r="AT242" i="3"/>
  <c r="AT243" i="3"/>
  <c r="AU243" i="3"/>
  <c r="AU244" i="3"/>
  <c r="AT244" i="3"/>
  <c r="AU245" i="3"/>
  <c r="AT245" i="3"/>
  <c r="AU246" i="3"/>
  <c r="AT246" i="3"/>
  <c r="AU247" i="3"/>
  <c r="AT247" i="3"/>
  <c r="AT248" i="3"/>
  <c r="AU248" i="3"/>
  <c r="AT249" i="3"/>
  <c r="AU249" i="3"/>
  <c r="AU250" i="3"/>
  <c r="AT250" i="3"/>
  <c r="AT251" i="3"/>
  <c r="AU251" i="3"/>
  <c r="AU252" i="3"/>
  <c r="AT252" i="3"/>
  <c r="AU253" i="3"/>
  <c r="AT253" i="3"/>
  <c r="AU254" i="3"/>
  <c r="AT254" i="3"/>
  <c r="AU255" i="3"/>
  <c r="AT255" i="3"/>
  <c r="AT256" i="3"/>
  <c r="AU256" i="3"/>
  <c r="AU257" i="3"/>
  <c r="AT257" i="3"/>
  <c r="AU258" i="3"/>
  <c r="AT258" i="3"/>
  <c r="AT259" i="3"/>
  <c r="AU259" i="3"/>
  <c r="AU260" i="3"/>
  <c r="AT260" i="3"/>
  <c r="AU261" i="3"/>
  <c r="AT261" i="3"/>
  <c r="AU262" i="3"/>
  <c r="AT262" i="3"/>
  <c r="AU263" i="3"/>
  <c r="AT263" i="3"/>
  <c r="AU264" i="3"/>
  <c r="AT264" i="3"/>
  <c r="AU265" i="3"/>
  <c r="AT265" i="3"/>
  <c r="AU266" i="3"/>
  <c r="AT266" i="3"/>
  <c r="AU267" i="3"/>
  <c r="AT267" i="3"/>
  <c r="AU268" i="3"/>
  <c r="AT268" i="3"/>
  <c r="AU269" i="3"/>
  <c r="AT269" i="3"/>
  <c r="AU270" i="3"/>
  <c r="AT270" i="3"/>
  <c r="AT271" i="3"/>
  <c r="AU271" i="3"/>
  <c r="AT272" i="3"/>
  <c r="AU272" i="3"/>
  <c r="AT273" i="3"/>
  <c r="AU273" i="3"/>
  <c r="AU274" i="3"/>
  <c r="AT274" i="3"/>
  <c r="AT275" i="3"/>
  <c r="AU275" i="3"/>
  <c r="AU276" i="3"/>
  <c r="AT276" i="3"/>
  <c r="AT277" i="3"/>
  <c r="AU277" i="3"/>
  <c r="AU278" i="3"/>
  <c r="AT278" i="3"/>
  <c r="AU279" i="3"/>
  <c r="AT279" i="3"/>
  <c r="AT280" i="3"/>
  <c r="AU280" i="3"/>
  <c r="AT281" i="3"/>
  <c r="AU281" i="3"/>
  <c r="AU282" i="3"/>
  <c r="AT282" i="3"/>
  <c r="AU283" i="3"/>
  <c r="AT283" i="3"/>
  <c r="AU284" i="3"/>
  <c r="AT284" i="3"/>
  <c r="AT285" i="3"/>
  <c r="AU285" i="3"/>
  <c r="AU286" i="3"/>
  <c r="AT286" i="3"/>
  <c r="AU287" i="3"/>
  <c r="AT287" i="3"/>
  <c r="AU288" i="3"/>
  <c r="AT288" i="3"/>
  <c r="AU289" i="3"/>
  <c r="AT289" i="3"/>
  <c r="AU290" i="3"/>
  <c r="AT290" i="3"/>
  <c r="AU291" i="3"/>
  <c r="AT291" i="3"/>
  <c r="AU292" i="3"/>
  <c r="AT292" i="3"/>
  <c r="AT293" i="3"/>
  <c r="AU293" i="3"/>
  <c r="AU294" i="3"/>
  <c r="AT294" i="3"/>
  <c r="AU295" i="3"/>
  <c r="AT295" i="3"/>
  <c r="AT296" i="3"/>
  <c r="AU296" i="3"/>
  <c r="AU297" i="3"/>
  <c r="AT297" i="3"/>
  <c r="AT298" i="3"/>
  <c r="AU298" i="3"/>
  <c r="AU299" i="3"/>
  <c r="AT299" i="3"/>
  <c r="AU300" i="3"/>
  <c r="AT300" i="3"/>
  <c r="AT301" i="3"/>
  <c r="AU301" i="3"/>
  <c r="AU302" i="3"/>
  <c r="AT302" i="3"/>
  <c r="AT303" i="3"/>
  <c r="AU303" i="3"/>
  <c r="AT304" i="3"/>
  <c r="AU304" i="3"/>
  <c r="AT305" i="3"/>
  <c r="AU305" i="3"/>
  <c r="AT306" i="3"/>
  <c r="AU306" i="3"/>
  <c r="AU307" i="3"/>
  <c r="AT307" i="3"/>
  <c r="AU308" i="3"/>
  <c r="AT308" i="3"/>
  <c r="AU309" i="3"/>
  <c r="AT309" i="3"/>
  <c r="AT310" i="3"/>
  <c r="AU310" i="3"/>
  <c r="AU311" i="3"/>
  <c r="AT311" i="3"/>
  <c r="AU312" i="3"/>
  <c r="AT312" i="3"/>
  <c r="AU313" i="3"/>
  <c r="AT313" i="3"/>
  <c r="AU314" i="3"/>
  <c r="AT314" i="3"/>
  <c r="AT315" i="3"/>
  <c r="AU315" i="3"/>
  <c r="AU316" i="3"/>
  <c r="AT316" i="3"/>
  <c r="AT317" i="3"/>
  <c r="AU317" i="3"/>
  <c r="AU318" i="3"/>
  <c r="AT318" i="3"/>
  <c r="AU319" i="3"/>
  <c r="AT319" i="3"/>
  <c r="AU320" i="3"/>
  <c r="AT320" i="3"/>
  <c r="AU321" i="3"/>
  <c r="AT321" i="3"/>
  <c r="AU322" i="3"/>
  <c r="AT322" i="3"/>
  <c r="AT323" i="3"/>
  <c r="AU323" i="3"/>
  <c r="AU324" i="3"/>
  <c r="AT324" i="3"/>
  <c r="AT325" i="3"/>
  <c r="AU325" i="3"/>
  <c r="AT326" i="3"/>
  <c r="AU326" i="3"/>
  <c r="AU327" i="3"/>
  <c r="AT327" i="3"/>
  <c r="AU328" i="3"/>
  <c r="AT328" i="3"/>
  <c r="AU329" i="3"/>
  <c r="AT329" i="3"/>
  <c r="AU330" i="3"/>
  <c r="AT330" i="3"/>
  <c r="AU331" i="3"/>
  <c r="AT331" i="3"/>
  <c r="AU332" i="3"/>
  <c r="AT332" i="3"/>
  <c r="S333" i="3"/>
  <c r="R333" i="3"/>
  <c r="R33" i="3"/>
  <c r="R34" i="3"/>
  <c r="S34" i="3"/>
  <c r="S33" i="3"/>
  <c r="R35" i="3"/>
  <c r="S35" i="3"/>
  <c r="R36" i="3"/>
  <c r="S36" i="3"/>
  <c r="R37" i="3"/>
  <c r="S37" i="3"/>
  <c r="R38" i="3"/>
  <c r="S38" i="3"/>
  <c r="R39" i="3"/>
  <c r="S39" i="3"/>
  <c r="R40" i="3"/>
  <c r="S40" i="3"/>
  <c r="S41" i="3"/>
  <c r="R41" i="3"/>
  <c r="R42" i="3"/>
  <c r="S42" i="3"/>
  <c r="R43" i="3"/>
  <c r="S43" i="3"/>
  <c r="R44" i="3"/>
  <c r="S44" i="3"/>
  <c r="R45" i="3"/>
  <c r="S45" i="3"/>
  <c r="R46" i="3"/>
  <c r="S46" i="3"/>
  <c r="S47" i="3"/>
  <c r="R47" i="3"/>
  <c r="R48" i="3"/>
  <c r="S48" i="3"/>
  <c r="R49" i="3"/>
  <c r="S49" i="3"/>
  <c r="S50" i="3"/>
  <c r="R50" i="3"/>
  <c r="R51" i="3"/>
  <c r="S51" i="3"/>
  <c r="R52" i="3"/>
  <c r="S52" i="3"/>
  <c r="R53" i="3"/>
  <c r="S53" i="3"/>
  <c r="S54" i="3"/>
  <c r="R54" i="3"/>
  <c r="R55" i="3"/>
  <c r="S55" i="3"/>
  <c r="R56" i="3"/>
  <c r="S56" i="3"/>
  <c r="R57" i="3"/>
  <c r="S57" i="3"/>
  <c r="S58" i="3"/>
  <c r="R58" i="3"/>
  <c r="S59" i="3"/>
  <c r="R59" i="3"/>
  <c r="R60" i="3"/>
  <c r="S60" i="3"/>
  <c r="S61" i="3"/>
  <c r="R61" i="3"/>
  <c r="R62" i="3"/>
  <c r="S62" i="3"/>
  <c r="R63" i="3"/>
  <c r="S63" i="3"/>
  <c r="S64" i="3"/>
  <c r="R64" i="3"/>
  <c r="R65" i="3"/>
  <c r="S65" i="3"/>
  <c r="S66" i="3"/>
  <c r="R66" i="3"/>
  <c r="S67" i="3"/>
  <c r="R67" i="3"/>
  <c r="R68" i="3"/>
  <c r="S68" i="3"/>
  <c r="R69" i="3"/>
  <c r="S69" i="3"/>
  <c r="R70" i="3"/>
  <c r="S70" i="3"/>
  <c r="S71" i="3"/>
  <c r="R71" i="3"/>
  <c r="S72" i="3"/>
  <c r="R72" i="3"/>
  <c r="S73" i="3"/>
  <c r="R73" i="3"/>
  <c r="R74" i="3"/>
  <c r="S74" i="3"/>
  <c r="S75" i="3"/>
  <c r="R75" i="3"/>
  <c r="R76" i="3"/>
  <c r="S76" i="3"/>
  <c r="S77" i="3"/>
  <c r="R77" i="3"/>
  <c r="R78" i="3"/>
  <c r="S78" i="3"/>
  <c r="R79" i="3"/>
  <c r="S79" i="3"/>
  <c r="R80" i="3"/>
  <c r="S80" i="3"/>
  <c r="R81" i="3"/>
  <c r="S81" i="3"/>
  <c r="S82" i="3"/>
  <c r="R82" i="3"/>
  <c r="S83" i="3"/>
  <c r="R83" i="3"/>
  <c r="R84" i="3"/>
  <c r="S84" i="3"/>
  <c r="R85" i="3"/>
  <c r="S85" i="3"/>
  <c r="S86" i="3"/>
  <c r="R86" i="3"/>
  <c r="R87" i="3"/>
  <c r="S87" i="3"/>
  <c r="R88" i="3"/>
  <c r="S88" i="3"/>
  <c r="S89" i="3"/>
  <c r="R89" i="3"/>
  <c r="R90" i="3"/>
  <c r="S90" i="3"/>
  <c r="R91" i="3"/>
  <c r="S91" i="3"/>
  <c r="R92" i="3"/>
  <c r="S92" i="3"/>
  <c r="S93" i="3"/>
  <c r="R93" i="3"/>
  <c r="R94" i="3"/>
  <c r="S94" i="3"/>
  <c r="R95" i="3"/>
  <c r="S95" i="3"/>
  <c r="S96" i="3"/>
  <c r="R96" i="3"/>
  <c r="S97" i="3"/>
  <c r="R97" i="3"/>
  <c r="R98" i="3"/>
  <c r="S98" i="3"/>
  <c r="R99" i="3"/>
  <c r="S99" i="3"/>
  <c r="S100" i="3"/>
  <c r="R100" i="3"/>
  <c r="S101" i="3"/>
  <c r="R101" i="3"/>
  <c r="R102" i="3"/>
  <c r="S102" i="3"/>
  <c r="S103" i="3"/>
  <c r="R103" i="3"/>
  <c r="S104" i="3"/>
  <c r="R104" i="3"/>
  <c r="S105" i="3"/>
  <c r="R105" i="3"/>
  <c r="S106" i="3"/>
  <c r="R106" i="3"/>
  <c r="R107" i="3"/>
  <c r="S107" i="3"/>
  <c r="S108" i="3"/>
  <c r="R108" i="3"/>
  <c r="S109" i="3"/>
  <c r="R109" i="3"/>
  <c r="R110" i="3"/>
  <c r="S110" i="3"/>
  <c r="S111" i="3"/>
  <c r="R111" i="3"/>
  <c r="R112" i="3"/>
  <c r="S112" i="3"/>
  <c r="S113" i="3"/>
  <c r="R113" i="3"/>
  <c r="S114" i="3"/>
  <c r="R114" i="3"/>
  <c r="S115" i="3"/>
  <c r="R115" i="3"/>
  <c r="R116" i="3"/>
  <c r="S116" i="3"/>
  <c r="R117" i="3"/>
  <c r="S117" i="3"/>
  <c r="R118" i="3"/>
  <c r="S118" i="3"/>
  <c r="S119" i="3"/>
  <c r="R119" i="3"/>
  <c r="S120" i="3"/>
  <c r="R120" i="3"/>
  <c r="S121" i="3"/>
  <c r="R121" i="3"/>
  <c r="R122" i="3"/>
  <c r="S122" i="3"/>
  <c r="R123" i="3"/>
  <c r="S123" i="3"/>
  <c r="R124" i="3"/>
  <c r="S124" i="3"/>
  <c r="S125" i="3"/>
  <c r="R125" i="3"/>
  <c r="S126" i="3"/>
  <c r="R126" i="3"/>
  <c r="R127" i="3"/>
  <c r="S127" i="3"/>
  <c r="S128" i="3"/>
  <c r="R128" i="3"/>
  <c r="S129" i="3"/>
  <c r="R129" i="3"/>
  <c r="R130" i="3"/>
  <c r="S130" i="3"/>
  <c r="R131" i="3"/>
  <c r="S131" i="3"/>
  <c r="S132" i="3"/>
  <c r="R132" i="3"/>
  <c r="S133" i="3"/>
  <c r="R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S141" i="3"/>
  <c r="R141" i="3"/>
  <c r="S142" i="3"/>
  <c r="R142" i="3"/>
  <c r="S143" i="3"/>
  <c r="R143" i="3"/>
  <c r="R144" i="3"/>
  <c r="S144" i="3"/>
  <c r="R145" i="3"/>
  <c r="S145" i="3"/>
  <c r="S146" i="3"/>
  <c r="R146" i="3"/>
  <c r="R147" i="3"/>
  <c r="S147" i="3"/>
  <c r="R148" i="3"/>
  <c r="S148" i="3"/>
  <c r="R149" i="3"/>
  <c r="S149" i="3"/>
  <c r="S150" i="3"/>
  <c r="R150" i="3"/>
  <c r="R151" i="3"/>
  <c r="S151" i="3"/>
  <c r="R152" i="3"/>
  <c r="S152" i="3"/>
  <c r="R153" i="3"/>
  <c r="S153" i="3"/>
  <c r="S154" i="3"/>
  <c r="R154" i="3"/>
  <c r="S155" i="3"/>
  <c r="R155" i="3"/>
  <c r="S156" i="3"/>
  <c r="R156" i="3"/>
  <c r="S157" i="3"/>
  <c r="R157" i="3"/>
  <c r="S158" i="3"/>
  <c r="R158" i="3"/>
  <c r="R159" i="3"/>
  <c r="S159" i="3"/>
  <c r="R160" i="3"/>
  <c r="S160" i="3"/>
  <c r="S161" i="3"/>
  <c r="R161" i="3"/>
  <c r="R162" i="3"/>
  <c r="S162" i="3"/>
  <c r="S163" i="3"/>
  <c r="R163" i="3"/>
  <c r="R164" i="3"/>
  <c r="S164" i="3"/>
  <c r="R165" i="3"/>
  <c r="S165" i="3"/>
  <c r="R166" i="3"/>
  <c r="S166" i="3"/>
  <c r="R167" i="3"/>
  <c r="S167" i="3"/>
  <c r="S168" i="3"/>
  <c r="R168" i="3"/>
  <c r="S169" i="3"/>
  <c r="R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S178" i="3"/>
  <c r="R178" i="3"/>
  <c r="R179" i="3"/>
  <c r="S179" i="3"/>
  <c r="S180" i="3"/>
  <c r="R180" i="3"/>
  <c r="S181" i="3"/>
  <c r="R181" i="3"/>
  <c r="S182" i="3"/>
  <c r="R182" i="3"/>
  <c r="S183" i="3"/>
  <c r="R183" i="3"/>
  <c r="S184" i="3"/>
  <c r="R184" i="3"/>
  <c r="S185" i="3"/>
  <c r="R185" i="3"/>
  <c r="S186" i="3"/>
  <c r="R186" i="3"/>
  <c r="R187" i="3"/>
  <c r="S187" i="3"/>
  <c r="S188" i="3"/>
  <c r="R188" i="3"/>
  <c r="S189" i="3"/>
  <c r="R189" i="3"/>
  <c r="R190" i="3"/>
  <c r="S190" i="3"/>
  <c r="R191" i="3"/>
  <c r="S191" i="3"/>
  <c r="R192" i="3"/>
  <c r="S192" i="3"/>
  <c r="S193" i="3"/>
  <c r="R193" i="3"/>
  <c r="S194" i="3"/>
  <c r="R194" i="3"/>
  <c r="R195" i="3"/>
  <c r="S195" i="3"/>
  <c r="R196" i="3"/>
  <c r="S196" i="3"/>
  <c r="R197" i="3"/>
  <c r="S197" i="3"/>
  <c r="R198" i="3"/>
  <c r="S198" i="3"/>
  <c r="R199" i="3"/>
  <c r="S199" i="3"/>
  <c r="S200" i="3"/>
  <c r="R200" i="3"/>
  <c r="R201" i="3"/>
  <c r="S201" i="3"/>
  <c r="S202" i="3"/>
  <c r="R202" i="3"/>
  <c r="R203" i="3"/>
  <c r="S203" i="3"/>
  <c r="R204" i="3"/>
  <c r="S204" i="3"/>
  <c r="R205" i="3"/>
  <c r="S205" i="3"/>
  <c r="R206" i="3"/>
  <c r="S206" i="3"/>
  <c r="S207" i="3"/>
  <c r="R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S215" i="3"/>
  <c r="R215" i="3"/>
  <c r="R216" i="3"/>
  <c r="S216" i="3"/>
  <c r="R217" i="3"/>
  <c r="S217" i="3"/>
  <c r="S218" i="3"/>
  <c r="R218" i="3"/>
  <c r="S219" i="3"/>
  <c r="R219" i="3"/>
  <c r="S220" i="3"/>
  <c r="R220" i="3"/>
  <c r="R221" i="3"/>
  <c r="S221" i="3"/>
  <c r="S222" i="3"/>
  <c r="R222" i="3"/>
  <c r="S223" i="3"/>
  <c r="R223" i="3"/>
  <c r="R224" i="3"/>
  <c r="S224" i="3"/>
  <c r="R225" i="3"/>
  <c r="S225" i="3"/>
  <c r="S226" i="3"/>
  <c r="R226" i="3"/>
  <c r="S227" i="3"/>
  <c r="R227" i="3"/>
  <c r="R228" i="3"/>
  <c r="S228" i="3"/>
  <c r="S229" i="3"/>
  <c r="R229" i="3"/>
  <c r="R230" i="3"/>
  <c r="S230" i="3"/>
  <c r="R231" i="3"/>
  <c r="S231" i="3"/>
  <c r="S232" i="3"/>
  <c r="R232" i="3"/>
  <c r="R233" i="3"/>
  <c r="S233" i="3"/>
  <c r="R234" i="3"/>
  <c r="S234" i="3"/>
  <c r="R235" i="3"/>
  <c r="S235" i="3"/>
  <c r="S236" i="3"/>
  <c r="R236" i="3"/>
  <c r="R237" i="3"/>
  <c r="S237" i="3"/>
  <c r="R238" i="3"/>
  <c r="S238" i="3"/>
  <c r="S239" i="3"/>
  <c r="R239" i="3"/>
  <c r="R240" i="3"/>
  <c r="S240" i="3"/>
  <c r="R241" i="3"/>
  <c r="S241" i="3"/>
  <c r="S242" i="3"/>
  <c r="R242" i="3"/>
  <c r="R243" i="3"/>
  <c r="S243" i="3"/>
  <c r="S244" i="3"/>
  <c r="R244" i="3"/>
  <c r="S245" i="3"/>
  <c r="R245" i="3"/>
  <c r="R246" i="3"/>
  <c r="S246" i="3"/>
  <c r="R247" i="3"/>
  <c r="S247" i="3"/>
  <c r="R248" i="3"/>
  <c r="S248" i="3"/>
  <c r="R249" i="3"/>
  <c r="S249" i="3"/>
  <c r="R250" i="3"/>
  <c r="S250" i="3"/>
  <c r="S251" i="3"/>
  <c r="R251" i="3"/>
  <c r="R252" i="3"/>
  <c r="S252" i="3"/>
  <c r="R253" i="3"/>
  <c r="S253" i="3"/>
  <c r="S254" i="3"/>
  <c r="R254" i="3"/>
  <c r="S255" i="3"/>
  <c r="R255" i="3"/>
  <c r="S256" i="3"/>
  <c r="R256" i="3"/>
  <c r="R257" i="3"/>
  <c r="S257" i="3"/>
  <c r="R258" i="3"/>
  <c r="S258" i="3"/>
  <c r="R259" i="3"/>
  <c r="S259" i="3"/>
  <c r="S260" i="3"/>
  <c r="R260" i="3"/>
  <c r="S261" i="3"/>
  <c r="R261" i="3"/>
  <c r="S262" i="3"/>
  <c r="R262" i="3"/>
  <c r="S263" i="3"/>
  <c r="R263" i="3"/>
  <c r="R264" i="3"/>
  <c r="S264" i="3"/>
  <c r="R265" i="3"/>
  <c r="S265" i="3"/>
  <c r="R266" i="3"/>
  <c r="S266" i="3"/>
  <c r="R267" i="3"/>
  <c r="S267" i="3"/>
  <c r="R268" i="3"/>
  <c r="S268" i="3"/>
  <c r="S269" i="3"/>
  <c r="R269" i="3"/>
  <c r="S270" i="3"/>
  <c r="R270" i="3"/>
  <c r="S271" i="3"/>
  <c r="R271" i="3"/>
  <c r="S272" i="3"/>
  <c r="R272" i="3"/>
  <c r="R273" i="3"/>
  <c r="S273" i="3"/>
  <c r="S274" i="3"/>
  <c r="R274" i="3"/>
  <c r="R275" i="3"/>
  <c r="S275" i="3"/>
  <c r="S276" i="3"/>
  <c r="R276" i="3"/>
  <c r="S277" i="3"/>
  <c r="R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S284" i="3"/>
  <c r="R284" i="3"/>
  <c r="S285" i="3"/>
  <c r="R285" i="3"/>
  <c r="R286" i="3"/>
  <c r="S286" i="3"/>
  <c r="R287" i="3"/>
  <c r="S287" i="3"/>
  <c r="S288" i="3"/>
  <c r="R288" i="3"/>
  <c r="S289" i="3"/>
  <c r="R289" i="3"/>
  <c r="R290" i="3"/>
  <c r="S290" i="3"/>
  <c r="R291" i="3"/>
  <c r="S291" i="3"/>
  <c r="S292" i="3"/>
  <c r="R292" i="3"/>
  <c r="S293" i="3"/>
  <c r="R293" i="3"/>
  <c r="S294" i="3"/>
  <c r="R294" i="3"/>
  <c r="S295" i="3"/>
  <c r="R295" i="3"/>
  <c r="R296" i="3"/>
  <c r="S296" i="3"/>
  <c r="R297" i="3"/>
  <c r="S297" i="3"/>
  <c r="R298" i="3"/>
  <c r="S298" i="3"/>
  <c r="S299" i="3"/>
  <c r="R299" i="3"/>
  <c r="S300" i="3"/>
  <c r="R300" i="3"/>
  <c r="S301" i="3"/>
  <c r="R301" i="3"/>
  <c r="S302" i="3"/>
  <c r="R302" i="3"/>
  <c r="R303" i="3"/>
  <c r="S303" i="3"/>
  <c r="S304" i="3"/>
  <c r="R304" i="3"/>
  <c r="S305" i="3"/>
  <c r="R305" i="3"/>
  <c r="R306" i="3"/>
  <c r="S306" i="3"/>
  <c r="R307" i="3"/>
  <c r="S307" i="3"/>
  <c r="R308" i="3"/>
  <c r="S308" i="3"/>
  <c r="R309" i="3"/>
  <c r="S309" i="3"/>
  <c r="R310" i="3"/>
  <c r="S310" i="3"/>
  <c r="R311" i="3"/>
  <c r="S311" i="3"/>
  <c r="R312" i="3"/>
  <c r="S312" i="3"/>
  <c r="S313" i="3"/>
  <c r="R313" i="3"/>
  <c r="S314" i="3"/>
  <c r="R314" i="3"/>
  <c r="S315" i="3"/>
  <c r="R315" i="3"/>
  <c r="S316" i="3"/>
  <c r="R316" i="3"/>
  <c r="S317" i="3"/>
  <c r="R317" i="3"/>
  <c r="R318" i="3"/>
  <c r="S318" i="3"/>
  <c r="S319" i="3"/>
  <c r="R319" i="3"/>
  <c r="R320" i="3"/>
  <c r="S320" i="3"/>
  <c r="R321" i="3"/>
  <c r="S321" i="3"/>
  <c r="R322" i="3"/>
  <c r="S322" i="3"/>
  <c r="R323" i="3"/>
  <c r="S323" i="3"/>
  <c r="R324" i="3"/>
  <c r="S324" i="3"/>
  <c r="R325" i="3"/>
  <c r="S325" i="3"/>
  <c r="R326" i="3"/>
  <c r="S326" i="3"/>
  <c r="S327" i="3"/>
  <c r="R327" i="3"/>
  <c r="S328" i="3"/>
  <c r="R328" i="3"/>
  <c r="R329" i="3"/>
  <c r="S329" i="3"/>
  <c r="R330" i="3"/>
  <c r="S330" i="3"/>
  <c r="R331" i="3"/>
  <c r="S331" i="3"/>
  <c r="R332" i="3"/>
  <c r="S332" i="3"/>
  <c r="BI333" i="3"/>
  <c r="BH333" i="3"/>
  <c r="BH33" i="3"/>
  <c r="BI34" i="3"/>
  <c r="BI33" i="3"/>
  <c r="BH34" i="3"/>
  <c r="BI35" i="3"/>
  <c r="BH35" i="3"/>
  <c r="BH36" i="3"/>
  <c r="BI36" i="3"/>
  <c r="BI37" i="3"/>
  <c r="BH37" i="3"/>
  <c r="BH38" i="3"/>
  <c r="BI38" i="3"/>
  <c r="BH39" i="3"/>
  <c r="BI39" i="3"/>
  <c r="BH40" i="3"/>
  <c r="BI40" i="3"/>
  <c r="BI41" i="3"/>
  <c r="BH41" i="3"/>
  <c r="BH42" i="3"/>
  <c r="BI42" i="3"/>
  <c r="BH43" i="3"/>
  <c r="BI43" i="3"/>
  <c r="BH44" i="3"/>
  <c r="BI44" i="3"/>
  <c r="BH45" i="3"/>
  <c r="BI45" i="3"/>
  <c r="BI46" i="3"/>
  <c r="BH46" i="3"/>
  <c r="BI47" i="3"/>
  <c r="BH47" i="3"/>
  <c r="BI48" i="3"/>
  <c r="BH48" i="3"/>
  <c r="BI49" i="3"/>
  <c r="BH49" i="3"/>
  <c r="BH50" i="3"/>
  <c r="BI50" i="3"/>
  <c r="BH51" i="3"/>
  <c r="BI51" i="3"/>
  <c r="BH52" i="3"/>
  <c r="BI52" i="3"/>
  <c r="BH53" i="3"/>
  <c r="BI53" i="3"/>
  <c r="BI54" i="3"/>
  <c r="BH54" i="3"/>
  <c r="BH55" i="3"/>
  <c r="BI55" i="3"/>
  <c r="BI56" i="3"/>
  <c r="BH56" i="3"/>
  <c r="BI57" i="3"/>
  <c r="BH57" i="3"/>
  <c r="BH58" i="3"/>
  <c r="BI58" i="3"/>
  <c r="BI59" i="3"/>
  <c r="BH59" i="3"/>
  <c r="BI60" i="3"/>
  <c r="BH60" i="3"/>
  <c r="BI61" i="3"/>
  <c r="BH61" i="3"/>
  <c r="BH62" i="3"/>
  <c r="BI62" i="3"/>
  <c r="BI63" i="3"/>
  <c r="BH63" i="3"/>
  <c r="BH64" i="3"/>
  <c r="BI64" i="3"/>
  <c r="BH65" i="3"/>
  <c r="BI65" i="3"/>
  <c r="BH66" i="3"/>
  <c r="BI66" i="3"/>
  <c r="BH67" i="3"/>
  <c r="BI67" i="3"/>
  <c r="BI68" i="3"/>
  <c r="BH68" i="3"/>
  <c r="BH69" i="3"/>
  <c r="BI69" i="3"/>
  <c r="BI70" i="3"/>
  <c r="BH70" i="3"/>
  <c r="BI71" i="3"/>
  <c r="BH71" i="3"/>
  <c r="BH72" i="3"/>
  <c r="BI72" i="3"/>
  <c r="BH73" i="3"/>
  <c r="BI73" i="3"/>
  <c r="BI74" i="3"/>
  <c r="BH74" i="3"/>
  <c r="BH75" i="3"/>
  <c r="BI75" i="3"/>
  <c r="BI76" i="3"/>
  <c r="BH76" i="3"/>
  <c r="BH77" i="3"/>
  <c r="BI77" i="3"/>
  <c r="BH78" i="3"/>
  <c r="BI78" i="3"/>
  <c r="BH79" i="3"/>
  <c r="BI79" i="3"/>
  <c r="BH80" i="3"/>
  <c r="BI80" i="3"/>
  <c r="BI81" i="3"/>
  <c r="BH81" i="3"/>
  <c r="BI82" i="3"/>
  <c r="BH82" i="3"/>
  <c r="BH83" i="3"/>
  <c r="BI83" i="3"/>
  <c r="BI84" i="3"/>
  <c r="BH84" i="3"/>
  <c r="BH85" i="3"/>
  <c r="BI85" i="3"/>
  <c r="BH86" i="3"/>
  <c r="BI86" i="3"/>
  <c r="BH87" i="3"/>
  <c r="BI87" i="3"/>
  <c r="BH88" i="3"/>
  <c r="BI88" i="3"/>
  <c r="BI89" i="3"/>
  <c r="BH89" i="3"/>
  <c r="BH90" i="3"/>
  <c r="BI90" i="3"/>
  <c r="BH91" i="3"/>
  <c r="BI91" i="3"/>
  <c r="BI92" i="3"/>
  <c r="BH92" i="3"/>
  <c r="BH93" i="3"/>
  <c r="BI93" i="3"/>
  <c r="BH94" i="3"/>
  <c r="BI94" i="3"/>
  <c r="BI95" i="3"/>
  <c r="BH95" i="3"/>
  <c r="BH96" i="3"/>
  <c r="BI96" i="3"/>
  <c r="BI97" i="3"/>
  <c r="BH97" i="3"/>
  <c r="BH98" i="3"/>
  <c r="BI98" i="3"/>
  <c r="BH99" i="3"/>
  <c r="BI99" i="3"/>
  <c r="BH100" i="3"/>
  <c r="BI100" i="3"/>
  <c r="BH101" i="3"/>
  <c r="BI101" i="3"/>
  <c r="BH102" i="3"/>
  <c r="BI102" i="3"/>
  <c r="BH103" i="3"/>
  <c r="BI103" i="3"/>
  <c r="BH104" i="3"/>
  <c r="BI104" i="3"/>
  <c r="BI105" i="3"/>
  <c r="BH105" i="3"/>
  <c r="BH106" i="3"/>
  <c r="BI106" i="3"/>
  <c r="BI107" i="3"/>
  <c r="BH107" i="3"/>
  <c r="BH108" i="3"/>
  <c r="BI108" i="3"/>
  <c r="BI109" i="3"/>
  <c r="BH109" i="3"/>
  <c r="BH110" i="3"/>
  <c r="BI110" i="3"/>
  <c r="BI111" i="3"/>
  <c r="BH111" i="3"/>
  <c r="BI112" i="3"/>
  <c r="BH112" i="3"/>
  <c r="BH113" i="3"/>
  <c r="BI113" i="3"/>
  <c r="BI114" i="3"/>
  <c r="BH114" i="3"/>
  <c r="BI115" i="3"/>
  <c r="BH115" i="3"/>
  <c r="BI116" i="3"/>
  <c r="BH116" i="3"/>
  <c r="BH117" i="3"/>
  <c r="BI117" i="3"/>
  <c r="BI118" i="3"/>
  <c r="BH118" i="3"/>
  <c r="BH119" i="3"/>
  <c r="BI119" i="3"/>
  <c r="BH120" i="3"/>
  <c r="BI120" i="3"/>
  <c r="BH121" i="3"/>
  <c r="BI121" i="3"/>
  <c r="BH122" i="3"/>
  <c r="BI122" i="3"/>
  <c r="BI123" i="3"/>
  <c r="BH123" i="3"/>
  <c r="BI124" i="3"/>
  <c r="BH124" i="3"/>
  <c r="BH125" i="3"/>
  <c r="BI125" i="3"/>
  <c r="BH126" i="3"/>
  <c r="BI126" i="3"/>
  <c r="BI127" i="3"/>
  <c r="BH127" i="3"/>
  <c r="BH128" i="3"/>
  <c r="BI128" i="3"/>
  <c r="BI129" i="3"/>
  <c r="BH129" i="3"/>
  <c r="BH130" i="3"/>
  <c r="BI130" i="3"/>
  <c r="BI131" i="3"/>
  <c r="BH131" i="3"/>
  <c r="BH132" i="3"/>
  <c r="BI132" i="3"/>
  <c r="BH133" i="3"/>
  <c r="BI133" i="3"/>
  <c r="BH134" i="3"/>
  <c r="BI134" i="3"/>
  <c r="BH135" i="3"/>
  <c r="BI135" i="3"/>
  <c r="BH136" i="3"/>
  <c r="BI136" i="3"/>
  <c r="BH137" i="3"/>
  <c r="BI137" i="3"/>
  <c r="BI138" i="3"/>
  <c r="BH138" i="3"/>
  <c r="BH139" i="3"/>
  <c r="BI139" i="3"/>
  <c r="BH140" i="3"/>
  <c r="BI140" i="3"/>
  <c r="BH141" i="3"/>
  <c r="BI141" i="3"/>
  <c r="BH142" i="3"/>
  <c r="BI142" i="3"/>
  <c r="BH143" i="3"/>
  <c r="BI143" i="3"/>
  <c r="BI144" i="3"/>
  <c r="BH144" i="3"/>
  <c r="BI145" i="3"/>
  <c r="BH145" i="3"/>
  <c r="BI146" i="3"/>
  <c r="BH146" i="3"/>
  <c r="BI147" i="3"/>
  <c r="BH147" i="3"/>
  <c r="BH148" i="3"/>
  <c r="BI148" i="3"/>
  <c r="BH149" i="3"/>
  <c r="BI149" i="3"/>
  <c r="BH150" i="3"/>
  <c r="BI150" i="3"/>
  <c r="BI151" i="3"/>
  <c r="BH151" i="3"/>
  <c r="BH152" i="3"/>
  <c r="BI152" i="3"/>
  <c r="BI153" i="3"/>
  <c r="BH153" i="3"/>
  <c r="BH154" i="3"/>
  <c r="BI154" i="3"/>
  <c r="BI155" i="3"/>
  <c r="BH155" i="3"/>
  <c r="BH156" i="3"/>
  <c r="BI156" i="3"/>
  <c r="BI157" i="3"/>
  <c r="BH157" i="3"/>
  <c r="BH158" i="3"/>
  <c r="BI158" i="3"/>
  <c r="BH159" i="3"/>
  <c r="BI159" i="3"/>
  <c r="BH160" i="3"/>
  <c r="BI160" i="3"/>
  <c r="BI161" i="3"/>
  <c r="BH161" i="3"/>
  <c r="BH162" i="3"/>
  <c r="BI162" i="3"/>
  <c r="BI163" i="3"/>
  <c r="BH163" i="3"/>
  <c r="BH164" i="3"/>
  <c r="BI164" i="3"/>
  <c r="BI165" i="3"/>
  <c r="BH165" i="3"/>
  <c r="BH166" i="3"/>
  <c r="BI166" i="3"/>
  <c r="BI167" i="3"/>
  <c r="BH167" i="3"/>
  <c r="BH168" i="3"/>
  <c r="BI168" i="3"/>
  <c r="BI169" i="3"/>
  <c r="BH169" i="3"/>
  <c r="BH170" i="3"/>
  <c r="BI170" i="3"/>
  <c r="BI171" i="3"/>
  <c r="BH171" i="3"/>
  <c r="BI172" i="3"/>
  <c r="BH172" i="3"/>
  <c r="BH173" i="3"/>
  <c r="BI173" i="3"/>
  <c r="BH174" i="3"/>
  <c r="BI174" i="3"/>
  <c r="BH175" i="3"/>
  <c r="BI175" i="3"/>
  <c r="BI176" i="3"/>
  <c r="BH176" i="3"/>
  <c r="BH177" i="3"/>
  <c r="BI177" i="3"/>
  <c r="BH178" i="3"/>
  <c r="BI178" i="3"/>
  <c r="BH179" i="3"/>
  <c r="BI179" i="3"/>
  <c r="BI180" i="3"/>
  <c r="BH180" i="3"/>
  <c r="BH181" i="3"/>
  <c r="BI181" i="3"/>
  <c r="BH182" i="3"/>
  <c r="BI182" i="3"/>
  <c r="BH183" i="3"/>
  <c r="BI183" i="3"/>
  <c r="BH184" i="3"/>
  <c r="BI184" i="3"/>
  <c r="BH185" i="3"/>
  <c r="BI185" i="3"/>
  <c r="BH186" i="3"/>
  <c r="BI186" i="3"/>
  <c r="BI187" i="3"/>
  <c r="BH187" i="3"/>
  <c r="BH188" i="3"/>
  <c r="BI188" i="3"/>
  <c r="BH189" i="3"/>
  <c r="BI189" i="3"/>
  <c r="BI190" i="3"/>
  <c r="BH190" i="3"/>
  <c r="BI191" i="3"/>
  <c r="BH191" i="3"/>
  <c r="BH192" i="3"/>
  <c r="BI192" i="3"/>
  <c r="BH193" i="3"/>
  <c r="BI193" i="3"/>
  <c r="BI194" i="3"/>
  <c r="BH194" i="3"/>
  <c r="BH195" i="3"/>
  <c r="BI195" i="3"/>
  <c r="BH196" i="3"/>
  <c r="BI196" i="3"/>
  <c r="BH197" i="3"/>
  <c r="BI197" i="3"/>
  <c r="BH198" i="3"/>
  <c r="BI198" i="3"/>
  <c r="BI199" i="3"/>
  <c r="BH199" i="3"/>
  <c r="BH200" i="3"/>
  <c r="BI200" i="3"/>
  <c r="BI201" i="3"/>
  <c r="BH201" i="3"/>
  <c r="BH202" i="3"/>
  <c r="BI202" i="3"/>
  <c r="BH203" i="3"/>
  <c r="BI203" i="3"/>
  <c r="BH204" i="3"/>
  <c r="BI204" i="3"/>
  <c r="BH205" i="3"/>
  <c r="BI205" i="3"/>
  <c r="BH206" i="3"/>
  <c r="BI206" i="3"/>
  <c r="BI207" i="3"/>
  <c r="BH207" i="3"/>
  <c r="BH208" i="3"/>
  <c r="BI208" i="3"/>
  <c r="BI209" i="3"/>
  <c r="BH209" i="3"/>
  <c r="BI210" i="3"/>
  <c r="BH210" i="3"/>
  <c r="BH211" i="3"/>
  <c r="BI211" i="3"/>
  <c r="BH212" i="3"/>
  <c r="BI212" i="3"/>
  <c r="BH213" i="3"/>
  <c r="BI213" i="3"/>
  <c r="BI214" i="3"/>
  <c r="BH214" i="3"/>
  <c r="BH215" i="3"/>
  <c r="BI215" i="3"/>
  <c r="BH216" i="3"/>
  <c r="BI216" i="3"/>
  <c r="BH217" i="3"/>
  <c r="BI217" i="3"/>
  <c r="BI218" i="3"/>
  <c r="BH218" i="3"/>
  <c r="BI219" i="3"/>
  <c r="BH219" i="3"/>
  <c r="BI220" i="3"/>
  <c r="BH220" i="3"/>
  <c r="BI221" i="3"/>
  <c r="BH221" i="3"/>
  <c r="BI222" i="3"/>
  <c r="BH222" i="3"/>
  <c r="BH223" i="3"/>
  <c r="BI223" i="3"/>
  <c r="BI224" i="3"/>
  <c r="BH224" i="3"/>
  <c r="BH225" i="3"/>
  <c r="BI225" i="3"/>
  <c r="BH226" i="3"/>
  <c r="BI226" i="3"/>
  <c r="BH227" i="3"/>
  <c r="BI227" i="3"/>
  <c r="BH228" i="3"/>
  <c r="BI228" i="3"/>
  <c r="BH229" i="3"/>
  <c r="BI229" i="3"/>
  <c r="BH230" i="3"/>
  <c r="BI230" i="3"/>
  <c r="BH231" i="3"/>
  <c r="BI231" i="3"/>
  <c r="BH232" i="3"/>
  <c r="BI232" i="3"/>
  <c r="BI233" i="3"/>
  <c r="BH233" i="3"/>
  <c r="BI234" i="3"/>
  <c r="BH234" i="3"/>
  <c r="BH235" i="3"/>
  <c r="BI235" i="3"/>
  <c r="BI236" i="3"/>
  <c r="BH236" i="3"/>
  <c r="BI237" i="3"/>
  <c r="BH237" i="3"/>
  <c r="BI238" i="3"/>
  <c r="BH238" i="3"/>
  <c r="BI239" i="3"/>
  <c r="BH239" i="3"/>
  <c r="BI240" i="3"/>
  <c r="BH240" i="3"/>
  <c r="BI241" i="3"/>
  <c r="BH241" i="3"/>
  <c r="BH242" i="3"/>
  <c r="BI242" i="3"/>
  <c r="BH243" i="3"/>
  <c r="BI243" i="3"/>
  <c r="BH244" i="3"/>
  <c r="BI244" i="3"/>
  <c r="BH245" i="3"/>
  <c r="BI245" i="3"/>
  <c r="BI246" i="3"/>
  <c r="BH246" i="3"/>
  <c r="BH247" i="3"/>
  <c r="BI247" i="3"/>
  <c r="BH248" i="3"/>
  <c r="BI248" i="3"/>
  <c r="BI249" i="3"/>
  <c r="BH249" i="3"/>
  <c r="BI250" i="3"/>
  <c r="BH250" i="3"/>
  <c r="BI251" i="3"/>
  <c r="BH251" i="3"/>
  <c r="BH252" i="3"/>
  <c r="BI252" i="3"/>
  <c r="BH253" i="3"/>
  <c r="BI253" i="3"/>
  <c r="BH254" i="3"/>
  <c r="BI254" i="3"/>
  <c r="BI255" i="3"/>
  <c r="BH255" i="3"/>
  <c r="BI256" i="3"/>
  <c r="BH256" i="3"/>
  <c r="BI257" i="3"/>
  <c r="BH257" i="3"/>
  <c r="BI258" i="3"/>
  <c r="BH258" i="3"/>
  <c r="BI259" i="3"/>
  <c r="BH259" i="3"/>
  <c r="BH260" i="3"/>
  <c r="BI260" i="3"/>
  <c r="BH261" i="3"/>
  <c r="BI261" i="3"/>
  <c r="BH262" i="3"/>
  <c r="BI262" i="3"/>
  <c r="BI263" i="3"/>
  <c r="BH263" i="3"/>
  <c r="BI264" i="3"/>
  <c r="BH264" i="3"/>
  <c r="BI265" i="3"/>
  <c r="BH265" i="3"/>
  <c r="BH266" i="3"/>
  <c r="BI266" i="3"/>
  <c r="BI267" i="3"/>
  <c r="BH267" i="3"/>
  <c r="BH268" i="3"/>
  <c r="BI268" i="3"/>
  <c r="BI269" i="3"/>
  <c r="BH269" i="3"/>
  <c r="BI270" i="3"/>
  <c r="BH270" i="3"/>
  <c r="BI271" i="3"/>
  <c r="BH271" i="3"/>
  <c r="BI272" i="3"/>
  <c r="BH272" i="3"/>
  <c r="BH273" i="3"/>
  <c r="BI273" i="3"/>
  <c r="BH274" i="3"/>
  <c r="BI274" i="3"/>
  <c r="BI275" i="3"/>
  <c r="BH275" i="3"/>
  <c r="BH276" i="3"/>
  <c r="BI276" i="3"/>
  <c r="BI277" i="3"/>
  <c r="BH277" i="3"/>
  <c r="BI278" i="3"/>
  <c r="BH278" i="3"/>
  <c r="BH279" i="3"/>
  <c r="BI279" i="3"/>
  <c r="BI280" i="3"/>
  <c r="BH280" i="3"/>
  <c r="BI281" i="3"/>
  <c r="BH281" i="3"/>
  <c r="BH282" i="3"/>
  <c r="BI282" i="3"/>
  <c r="BH283" i="3"/>
  <c r="BI283" i="3"/>
  <c r="BI284" i="3"/>
  <c r="BH284" i="3"/>
  <c r="BI285" i="3"/>
  <c r="BH285" i="3"/>
  <c r="BI286" i="3"/>
  <c r="BH286" i="3"/>
  <c r="BI287" i="3"/>
  <c r="BH287" i="3"/>
  <c r="BI288" i="3"/>
  <c r="BH288" i="3"/>
  <c r="BH289" i="3"/>
  <c r="BI289" i="3"/>
  <c r="BH290" i="3"/>
  <c r="BI290" i="3"/>
  <c r="BH291" i="3"/>
  <c r="BI291" i="3"/>
  <c r="BH292" i="3"/>
  <c r="BI292" i="3"/>
  <c r="BH293" i="3"/>
  <c r="BI293" i="3"/>
  <c r="BH294" i="3"/>
  <c r="BI294" i="3"/>
  <c r="BI295" i="3"/>
  <c r="BH295" i="3"/>
  <c r="BI296" i="3"/>
  <c r="BH296" i="3"/>
  <c r="BI297" i="3"/>
  <c r="BH297" i="3"/>
  <c r="BI298" i="3"/>
  <c r="BH298" i="3"/>
  <c r="BI299" i="3"/>
  <c r="BH299" i="3"/>
  <c r="BI300" i="3"/>
  <c r="BH300" i="3"/>
  <c r="BH301" i="3"/>
  <c r="BI301" i="3"/>
  <c r="BH302" i="3"/>
  <c r="BI302" i="3"/>
  <c r="BI303" i="3"/>
  <c r="BH303" i="3"/>
  <c r="BI304" i="3"/>
  <c r="BH304" i="3"/>
  <c r="BI305" i="3"/>
  <c r="BH305" i="3"/>
  <c r="BI306" i="3"/>
  <c r="BH306" i="3"/>
  <c r="BH307" i="3"/>
  <c r="BI307" i="3"/>
  <c r="BH308" i="3"/>
  <c r="BI308" i="3"/>
  <c r="BH309" i="3"/>
  <c r="BI309" i="3"/>
  <c r="BH310" i="3"/>
  <c r="BI310" i="3"/>
  <c r="BH311" i="3"/>
  <c r="BI311" i="3"/>
  <c r="BH312" i="3"/>
  <c r="BI312" i="3"/>
  <c r="BH313" i="3"/>
  <c r="BI313" i="3"/>
  <c r="BI314" i="3"/>
  <c r="BH314" i="3"/>
  <c r="BH315" i="3"/>
  <c r="BI315" i="3"/>
  <c r="BI316" i="3"/>
  <c r="BH316" i="3"/>
  <c r="BH317" i="3"/>
  <c r="BI317" i="3"/>
  <c r="BH318" i="3"/>
  <c r="BI318" i="3"/>
  <c r="BI319" i="3"/>
  <c r="BH319" i="3"/>
  <c r="BI320" i="3"/>
  <c r="BH320" i="3"/>
  <c r="BI321" i="3"/>
  <c r="BH321" i="3"/>
  <c r="BI322" i="3"/>
  <c r="BH322" i="3"/>
  <c r="BH323" i="3"/>
  <c r="BI323" i="3"/>
  <c r="BI324" i="3"/>
  <c r="BH324" i="3"/>
  <c r="BI325" i="3"/>
  <c r="BH325" i="3"/>
  <c r="BH326" i="3"/>
  <c r="BI326" i="3"/>
  <c r="BI327" i="3"/>
  <c r="BH327" i="3"/>
  <c r="BH328" i="3"/>
  <c r="BI328" i="3"/>
  <c r="BI329" i="3"/>
  <c r="BH329" i="3"/>
  <c r="BH330" i="3"/>
  <c r="BI330" i="3"/>
  <c r="BI331" i="3"/>
  <c r="BH331" i="3"/>
  <c r="BH332" i="3"/>
  <c r="BI332" i="3"/>
  <c r="L333" i="3"/>
  <c r="K34" i="3"/>
  <c r="K36" i="3"/>
  <c r="L38" i="3"/>
  <c r="K40" i="3"/>
  <c r="K42" i="3"/>
  <c r="L44" i="3"/>
  <c r="K46" i="3"/>
  <c r="L48" i="3"/>
  <c r="L50" i="3"/>
  <c r="K52" i="3"/>
  <c r="K54" i="3"/>
  <c r="K56" i="3"/>
  <c r="L58" i="3"/>
  <c r="L60" i="3"/>
  <c r="K62" i="3"/>
  <c r="L64" i="3"/>
  <c r="L66" i="3"/>
  <c r="K68" i="3"/>
  <c r="K70" i="3"/>
  <c r="L72" i="3"/>
  <c r="L74" i="3"/>
  <c r="L76" i="3"/>
  <c r="K78" i="3"/>
  <c r="K80" i="3"/>
  <c r="L82" i="3"/>
  <c r="K84" i="3"/>
  <c r="L86" i="3"/>
  <c r="K88" i="3"/>
  <c r="K90" i="3"/>
  <c r="K92" i="3"/>
  <c r="L94" i="3"/>
  <c r="L96" i="3"/>
  <c r="K98" i="3"/>
  <c r="K100" i="3"/>
  <c r="L102" i="3"/>
  <c r="L104" i="3"/>
  <c r="L106" i="3"/>
  <c r="K108" i="3"/>
  <c r="L110" i="3"/>
  <c r="K112" i="3"/>
  <c r="L114" i="3"/>
  <c r="K116" i="3"/>
  <c r="L118" i="3"/>
  <c r="L120" i="3"/>
  <c r="L122" i="3"/>
  <c r="K124" i="3"/>
  <c r="K126" i="3"/>
  <c r="K128" i="3"/>
  <c r="L130" i="3"/>
  <c r="K132" i="3"/>
  <c r="K134" i="3"/>
  <c r="K136" i="3"/>
  <c r="L138" i="3"/>
  <c r="K140" i="3"/>
  <c r="K142" i="3"/>
  <c r="K144" i="3"/>
  <c r="L146" i="3"/>
  <c r="L148" i="3"/>
  <c r="L150" i="3"/>
  <c r="L152" i="3"/>
  <c r="L154" i="3"/>
  <c r="K156" i="3"/>
  <c r="L158" i="3"/>
  <c r="L160" i="3"/>
  <c r="K162" i="3"/>
  <c r="K164" i="3"/>
  <c r="L166" i="3"/>
  <c r="L168" i="3"/>
  <c r="L170" i="3"/>
  <c r="L172" i="3"/>
  <c r="K174" i="3"/>
  <c r="K176" i="3"/>
  <c r="L178" i="3"/>
  <c r="K180" i="3"/>
  <c r="L182" i="3"/>
  <c r="L184" i="3"/>
  <c r="L186" i="3"/>
  <c r="K188" i="3"/>
  <c r="K190" i="3"/>
  <c r="K192" i="3"/>
  <c r="K194" i="3"/>
  <c r="L196" i="3"/>
  <c r="K198" i="3"/>
  <c r="K200" i="3"/>
  <c r="K202" i="3"/>
  <c r="L204" i="3"/>
  <c r="L206" i="3"/>
  <c r="K208" i="3"/>
  <c r="K210" i="3"/>
  <c r="K212" i="3"/>
  <c r="K214" i="3"/>
  <c r="K216" i="3"/>
  <c r="L218" i="3"/>
  <c r="K220" i="3"/>
  <c r="K222" i="3"/>
  <c r="K224" i="3"/>
  <c r="K226" i="3"/>
  <c r="K228" i="3"/>
  <c r="L230" i="3"/>
  <c r="K232" i="3"/>
  <c r="K234" i="3"/>
  <c r="K236" i="3"/>
  <c r="K238" i="3"/>
  <c r="K240" i="3"/>
  <c r="K242" i="3"/>
  <c r="K244" i="3"/>
  <c r="L246" i="3"/>
  <c r="K248" i="3"/>
  <c r="K250" i="3"/>
  <c r="L252" i="3"/>
  <c r="K254" i="3"/>
  <c r="K256" i="3"/>
  <c r="K258" i="3"/>
  <c r="K260" i="3"/>
  <c r="L262" i="3"/>
  <c r="L264" i="3"/>
  <c r="K266" i="3"/>
  <c r="K268" i="3"/>
  <c r="K270" i="3"/>
  <c r="K272" i="3"/>
  <c r="K274" i="3"/>
  <c r="K276" i="3"/>
  <c r="K278" i="3"/>
  <c r="L280" i="3"/>
  <c r="K282" i="3"/>
  <c r="K284" i="3"/>
  <c r="K286" i="3"/>
  <c r="K288" i="3"/>
  <c r="K290" i="3"/>
  <c r="K292" i="3"/>
  <c r="K294" i="3"/>
  <c r="L296" i="3"/>
  <c r="K298" i="3"/>
  <c r="L300" i="3"/>
  <c r="K302" i="3"/>
  <c r="L304" i="3"/>
  <c r="L306" i="3"/>
  <c r="K308" i="3"/>
  <c r="K310" i="3"/>
  <c r="L312" i="3"/>
  <c r="L314" i="3"/>
  <c r="L316" i="3"/>
  <c r="K318" i="3"/>
  <c r="K320" i="3"/>
  <c r="K322" i="3"/>
  <c r="K324" i="3"/>
  <c r="K326" i="3"/>
  <c r="L328" i="3"/>
  <c r="K330" i="3"/>
  <c r="L332" i="3"/>
  <c r="K333" i="3"/>
  <c r="K33" i="3"/>
  <c r="L36" i="3"/>
  <c r="K38" i="3"/>
  <c r="L40" i="3"/>
  <c r="L42" i="3"/>
  <c r="K44" i="3"/>
  <c r="L46" i="3"/>
  <c r="K48" i="3"/>
  <c r="K50" i="3"/>
  <c r="L52" i="3"/>
  <c r="L54" i="3"/>
  <c r="L56" i="3"/>
  <c r="K58" i="3"/>
  <c r="K60" i="3"/>
  <c r="L62" i="3"/>
  <c r="K64" i="3"/>
  <c r="K66" i="3"/>
  <c r="L34" i="3"/>
  <c r="K37" i="3"/>
  <c r="K41" i="3"/>
  <c r="K45" i="3"/>
  <c r="L49" i="3"/>
  <c r="K53" i="3"/>
  <c r="K57" i="3"/>
  <c r="L61" i="3"/>
  <c r="K65" i="3"/>
  <c r="L68" i="3"/>
  <c r="K71" i="3"/>
  <c r="L73" i="3"/>
  <c r="K76" i="3"/>
  <c r="L79" i="3"/>
  <c r="L81" i="3"/>
  <c r="L84" i="3"/>
  <c r="L87" i="3"/>
  <c r="L89" i="3"/>
  <c r="L92" i="3"/>
  <c r="L95" i="3"/>
  <c r="L97" i="3"/>
  <c r="L100" i="3"/>
  <c r="M100" i="3" s="1"/>
  <c r="P100" i="3" s="1"/>
  <c r="K103" i="3"/>
  <c r="L105" i="3"/>
  <c r="L108" i="3"/>
  <c r="K111" i="3"/>
  <c r="L113" i="3"/>
  <c r="L116" i="3"/>
  <c r="L119" i="3"/>
  <c r="M119" i="3" s="1"/>
  <c r="P119" i="3" s="1"/>
  <c r="L121" i="3"/>
  <c r="L124" i="3"/>
  <c r="L127" i="3"/>
  <c r="K129" i="3"/>
  <c r="L132" i="3"/>
  <c r="K135" i="3"/>
  <c r="L137" i="3"/>
  <c r="L140" i="3"/>
  <c r="K143" i="3"/>
  <c r="K145" i="3"/>
  <c r="K148" i="3"/>
  <c r="L151" i="3"/>
  <c r="M151" i="3" s="1"/>
  <c r="P151" i="3" s="1"/>
  <c r="K153" i="3"/>
  <c r="L156" i="3"/>
  <c r="K159" i="3"/>
  <c r="K161" i="3"/>
  <c r="L164" i="3"/>
  <c r="L167" i="3"/>
  <c r="K169" i="3"/>
  <c r="K172" i="3"/>
  <c r="K175" i="3"/>
  <c r="K177" i="3"/>
  <c r="L180" i="3"/>
  <c r="L183" i="3"/>
  <c r="N183" i="3" s="1"/>
  <c r="K185" i="3"/>
  <c r="L188" i="3"/>
  <c r="K191" i="3"/>
  <c r="K193" i="3"/>
  <c r="K196" i="3"/>
  <c r="M196" i="3" s="1"/>
  <c r="P196" i="3" s="1"/>
  <c r="K199" i="3"/>
  <c r="L201" i="3"/>
  <c r="K204" i="3"/>
  <c r="L207" i="3"/>
  <c r="K209" i="3"/>
  <c r="L212" i="3"/>
  <c r="K215" i="3"/>
  <c r="L217" i="3"/>
  <c r="L220" i="3"/>
  <c r="L223" i="3"/>
  <c r="L225" i="3"/>
  <c r="L228" i="3"/>
  <c r="K231" i="3"/>
  <c r="L233" i="3"/>
  <c r="L236" i="3"/>
  <c r="K239" i="3"/>
  <c r="L241" i="3"/>
  <c r="L244" i="3"/>
  <c r="L247" i="3"/>
  <c r="L249" i="3"/>
  <c r="K252" i="3"/>
  <c r="L255" i="3"/>
  <c r="L35" i="3"/>
  <c r="L39" i="3"/>
  <c r="K43" i="3"/>
  <c r="K47" i="3"/>
  <c r="L51" i="3"/>
  <c r="K55" i="3"/>
  <c r="K59" i="3"/>
  <c r="L63" i="3"/>
  <c r="K67" i="3"/>
  <c r="K69" i="3"/>
  <c r="K72" i="3"/>
  <c r="K75" i="3"/>
  <c r="K77" i="3"/>
  <c r="L80" i="3"/>
  <c r="L83" i="3"/>
  <c r="K85" i="3"/>
  <c r="L88" i="3"/>
  <c r="L91" i="3"/>
  <c r="L93" i="3"/>
  <c r="K96" i="3"/>
  <c r="L99" i="3"/>
  <c r="K101" i="3"/>
  <c r="K104" i="3"/>
  <c r="K107" i="3"/>
  <c r="L109" i="3"/>
  <c r="L112" i="3"/>
  <c r="L115" i="3"/>
  <c r="K117" i="3"/>
  <c r="K120" i="3"/>
  <c r="K123" i="3"/>
  <c r="L125" i="3"/>
  <c r="L128" i="3"/>
  <c r="L131" i="3"/>
  <c r="K133" i="3"/>
  <c r="L136" i="3"/>
  <c r="L139" i="3"/>
  <c r="L141" i="3"/>
  <c r="L144" i="3"/>
  <c r="L147" i="3"/>
  <c r="L149" i="3"/>
  <c r="K152" i="3"/>
  <c r="K155" i="3"/>
  <c r="L157" i="3"/>
  <c r="K160" i="3"/>
  <c r="L163" i="3"/>
  <c r="L165" i="3"/>
  <c r="K168" i="3"/>
  <c r="K171" i="3"/>
  <c r="L173" i="3"/>
  <c r="L176" i="3"/>
  <c r="K179" i="3"/>
  <c r="L181" i="3"/>
  <c r="K184" i="3"/>
  <c r="L187" i="3"/>
  <c r="L189" i="3"/>
  <c r="L192" i="3"/>
  <c r="N192" i="3" s="1"/>
  <c r="L195" i="3"/>
  <c r="L197" i="3"/>
  <c r="L200" i="3"/>
  <c r="K203" i="3"/>
  <c r="L205" i="3"/>
  <c r="L208" i="3"/>
  <c r="L211" i="3"/>
  <c r="K213" i="3"/>
  <c r="L216" i="3"/>
  <c r="L219" i="3"/>
  <c r="L221" i="3"/>
  <c r="L224" i="3"/>
  <c r="N224" i="3" s="1"/>
  <c r="L227" i="3"/>
  <c r="K229" i="3"/>
  <c r="L232" i="3"/>
  <c r="K235" i="3"/>
  <c r="L237" i="3"/>
  <c r="L240" i="3"/>
  <c r="L243" i="3"/>
  <c r="K245" i="3"/>
  <c r="L248" i="3"/>
  <c r="K251" i="3"/>
  <c r="L253" i="3"/>
  <c r="L256" i="3"/>
  <c r="K259" i="3"/>
  <c r="K261" i="3"/>
  <c r="K264" i="3"/>
  <c r="L267" i="3"/>
  <c r="L269" i="3"/>
  <c r="L272" i="3"/>
  <c r="L275" i="3"/>
  <c r="L277" i="3"/>
  <c r="K280" i="3"/>
  <c r="K283" i="3"/>
  <c r="L285" i="3"/>
  <c r="L288" i="3"/>
  <c r="K291" i="3"/>
  <c r="K293" i="3"/>
  <c r="K296" i="3"/>
  <c r="K299" i="3"/>
  <c r="K301" i="3"/>
  <c r="K304" i="3"/>
  <c r="L307" i="3"/>
  <c r="L309" i="3"/>
  <c r="K312" i="3"/>
  <c r="K315" i="3"/>
  <c r="K317" i="3"/>
  <c r="L320" i="3"/>
  <c r="K323" i="3"/>
  <c r="L325" i="3"/>
  <c r="K328" i="3"/>
  <c r="L331" i="3"/>
  <c r="K35" i="3"/>
  <c r="K39" i="3"/>
  <c r="L43" i="3"/>
  <c r="L47" i="3"/>
  <c r="K51" i="3"/>
  <c r="L55" i="3"/>
  <c r="L59" i="3"/>
  <c r="K63" i="3"/>
  <c r="L67" i="3"/>
  <c r="L70" i="3"/>
  <c r="K73" i="3"/>
  <c r="L75" i="3"/>
  <c r="L78" i="3"/>
  <c r="K81" i="3"/>
  <c r="K83" i="3"/>
  <c r="K86" i="3"/>
  <c r="K89" i="3"/>
  <c r="K91" i="3"/>
  <c r="K94" i="3"/>
  <c r="K97" i="3"/>
  <c r="K99" i="3"/>
  <c r="K102" i="3"/>
  <c r="K105" i="3"/>
  <c r="L107" i="3"/>
  <c r="K110" i="3"/>
  <c r="K113" i="3"/>
  <c r="K115" i="3"/>
  <c r="K118" i="3"/>
  <c r="K121" i="3"/>
  <c r="L123" i="3"/>
  <c r="L126" i="3"/>
  <c r="L129" i="3"/>
  <c r="K131" i="3"/>
  <c r="L134" i="3"/>
  <c r="K137" i="3"/>
  <c r="K139" i="3"/>
  <c r="L142" i="3"/>
  <c r="L145" i="3"/>
  <c r="K147" i="3"/>
  <c r="K150" i="3"/>
  <c r="L153" i="3"/>
  <c r="L155" i="3"/>
  <c r="K158" i="3"/>
  <c r="L161" i="3"/>
  <c r="K163" i="3"/>
  <c r="K166" i="3"/>
  <c r="L169" i="3"/>
  <c r="L171" i="3"/>
  <c r="L174" i="3"/>
  <c r="L177" i="3"/>
  <c r="L179" i="3"/>
  <c r="K182" i="3"/>
  <c r="L185" i="3"/>
  <c r="K187" i="3"/>
  <c r="L190" i="3"/>
  <c r="L193" i="3"/>
  <c r="K195" i="3"/>
  <c r="L198" i="3"/>
  <c r="K201" i="3"/>
  <c r="L203" i="3"/>
  <c r="K206" i="3"/>
  <c r="L209" i="3"/>
  <c r="K332" i="3"/>
  <c r="L329" i="3"/>
  <c r="K325" i="3"/>
  <c r="K321" i="3"/>
  <c r="L318" i="3"/>
  <c r="K314" i="3"/>
  <c r="K311" i="3"/>
  <c r="K307" i="3"/>
  <c r="K303" i="3"/>
  <c r="K300" i="3"/>
  <c r="K297" i="3"/>
  <c r="L293" i="3"/>
  <c r="L289" i="3"/>
  <c r="L286" i="3"/>
  <c r="L282" i="3"/>
  <c r="L279" i="3"/>
  <c r="K275" i="3"/>
  <c r="K271" i="3"/>
  <c r="L268" i="3"/>
  <c r="L265" i="3"/>
  <c r="L261" i="3"/>
  <c r="L257" i="3"/>
  <c r="K253" i="3"/>
  <c r="K247" i="3"/>
  <c r="L242" i="3"/>
  <c r="K237" i="3"/>
  <c r="L231" i="3"/>
  <c r="L226" i="3"/>
  <c r="K221" i="3"/>
  <c r="L215" i="3"/>
  <c r="L210" i="3"/>
  <c r="L199" i="3"/>
  <c r="K189" i="3"/>
  <c r="K178" i="3"/>
  <c r="K167" i="3"/>
  <c r="K157" i="3"/>
  <c r="K146" i="3"/>
  <c r="L135" i="3"/>
  <c r="K125" i="3"/>
  <c r="K114" i="3"/>
  <c r="L103" i="3"/>
  <c r="K93" i="3"/>
  <c r="K82" i="3"/>
  <c r="L71" i="3"/>
  <c r="L57" i="3"/>
  <c r="L41" i="3"/>
  <c r="M263" i="3"/>
  <c r="P263" i="3" s="1"/>
  <c r="M61" i="3" l="1"/>
  <c r="P61" i="3" s="1"/>
  <c r="M241" i="3"/>
  <c r="P241" i="3" s="1"/>
  <c r="N309" i="3"/>
  <c r="N265" i="3"/>
  <c r="M327" i="3"/>
  <c r="P327" i="3" s="1"/>
  <c r="N173" i="3"/>
  <c r="M141" i="3"/>
  <c r="P141" i="3" s="1"/>
  <c r="N109" i="3"/>
  <c r="M295" i="3"/>
  <c r="P295" i="3" s="1"/>
  <c r="N262" i="3"/>
  <c r="O262" i="3" s="1"/>
  <c r="T239" i="3"/>
  <c r="W239" i="3" s="1"/>
  <c r="T231" i="3"/>
  <c r="W231" i="3" s="1"/>
  <c r="T227" i="3"/>
  <c r="W227" i="3" s="1"/>
  <c r="T223" i="3"/>
  <c r="W223" i="3" s="1"/>
  <c r="U211" i="3"/>
  <c r="T207" i="3"/>
  <c r="W207" i="3" s="1"/>
  <c r="T203" i="3"/>
  <c r="W203" i="3" s="1"/>
  <c r="T199" i="3"/>
  <c r="W199" i="3" s="1"/>
  <c r="T195" i="3"/>
  <c r="W195" i="3" s="1"/>
  <c r="U191" i="3"/>
  <c r="T183" i="3"/>
  <c r="W183" i="3" s="1"/>
  <c r="U179" i="3"/>
  <c r="U175" i="3"/>
  <c r="U171" i="3"/>
  <c r="U167" i="3"/>
  <c r="U159" i="3"/>
  <c r="T155" i="3"/>
  <c r="W155" i="3" s="1"/>
  <c r="T151" i="3"/>
  <c r="W151" i="3" s="1"/>
  <c r="T143" i="3"/>
  <c r="W143" i="3" s="1"/>
  <c r="U135" i="3"/>
  <c r="U119" i="3"/>
  <c r="U115" i="3"/>
  <c r="U107" i="3"/>
  <c r="T103" i="3"/>
  <c r="W103" i="3" s="1"/>
  <c r="U83" i="3"/>
  <c r="U79" i="3"/>
  <c r="T71" i="3"/>
  <c r="W71" i="3" s="1"/>
  <c r="U63" i="3"/>
  <c r="U55" i="3"/>
  <c r="U43" i="3"/>
  <c r="U39" i="3"/>
  <c r="T35" i="3"/>
  <c r="W35" i="3" s="1"/>
  <c r="AV236" i="3"/>
  <c r="AY236" i="3" s="1"/>
  <c r="AW234" i="3"/>
  <c r="AW224" i="3"/>
  <c r="AV218" i="3"/>
  <c r="AY218" i="3" s="1"/>
  <c r="AV212" i="3"/>
  <c r="AY212" i="3" s="1"/>
  <c r="AW208" i="3"/>
  <c r="AV206" i="3"/>
  <c r="AY206" i="3" s="1"/>
  <c r="AW202" i="3"/>
  <c r="AW194" i="3"/>
  <c r="AW180" i="3"/>
  <c r="AW178" i="3"/>
  <c r="AW176" i="3"/>
  <c r="AW174" i="3"/>
  <c r="AW170" i="3"/>
  <c r="AV160" i="3"/>
  <c r="AY160" i="3" s="1"/>
  <c r="AW158" i="3"/>
  <c r="AV156" i="3"/>
  <c r="AY156" i="3" s="1"/>
  <c r="AW154" i="3"/>
  <c r="AW152" i="3"/>
  <c r="AV150" i="3"/>
  <c r="AY150" i="3" s="1"/>
  <c r="AW146" i="3"/>
  <c r="AW142" i="3"/>
  <c r="AV140" i="3"/>
  <c r="AY140" i="3" s="1"/>
  <c r="AW138" i="3"/>
  <c r="AW136" i="3"/>
  <c r="AW134" i="3"/>
  <c r="AW126" i="3"/>
  <c r="AV124" i="3"/>
  <c r="AY124" i="3" s="1"/>
  <c r="AV122" i="3"/>
  <c r="AY122" i="3" s="1"/>
  <c r="AW118" i="3"/>
  <c r="AV114" i="3"/>
  <c r="AY114" i="3" s="1"/>
  <c r="AW110" i="3"/>
  <c r="AV106" i="3"/>
  <c r="AY106" i="3" s="1"/>
  <c r="AW100" i="3"/>
  <c r="AW98" i="3"/>
  <c r="AW94" i="3"/>
  <c r="AW90" i="3"/>
  <c r="AV88" i="3"/>
  <c r="AY88" i="3" s="1"/>
  <c r="AV84" i="3"/>
  <c r="AY84" i="3" s="1"/>
  <c r="AW82" i="3"/>
  <c r="AV74" i="3"/>
  <c r="AY74" i="3" s="1"/>
  <c r="AV70" i="3"/>
  <c r="AY70" i="3" s="1"/>
  <c r="AV68" i="3"/>
  <c r="AY68" i="3" s="1"/>
  <c r="AW66" i="3"/>
  <c r="AV58" i="3"/>
  <c r="AY58" i="3" s="1"/>
  <c r="AW56" i="3"/>
  <c r="AW48" i="3"/>
  <c r="AW46" i="3"/>
  <c r="AW40" i="3"/>
  <c r="BD181" i="3"/>
  <c r="BD165" i="3"/>
  <c r="BC153" i="3"/>
  <c r="BF153" i="3" s="1"/>
  <c r="BC149" i="3"/>
  <c r="BF149" i="3" s="1"/>
  <c r="BD117" i="3"/>
  <c r="BD89" i="3"/>
  <c r="BC85" i="3"/>
  <c r="BF85" i="3" s="1"/>
  <c r="BD73" i="3"/>
  <c r="M273" i="3"/>
  <c r="P273" i="3" s="1"/>
  <c r="T232" i="3"/>
  <c r="W232" i="3" s="1"/>
  <c r="U230" i="3"/>
  <c r="U224" i="3"/>
  <c r="U212" i="3"/>
  <c r="U208" i="3"/>
  <c r="U206" i="3"/>
  <c r="U202" i="3"/>
  <c r="T200" i="3"/>
  <c r="W200" i="3" s="1"/>
  <c r="U196" i="3"/>
  <c r="T188" i="3"/>
  <c r="W188" i="3" s="1"/>
  <c r="T184" i="3"/>
  <c r="W184" i="3" s="1"/>
  <c r="U178" i="3"/>
  <c r="U176" i="3"/>
  <c r="U174" i="3"/>
  <c r="U172" i="3"/>
  <c r="T170" i="3"/>
  <c r="W170" i="3" s="1"/>
  <c r="T168" i="3"/>
  <c r="W168" i="3" s="1"/>
  <c r="T166" i="3"/>
  <c r="W166" i="3" s="1"/>
  <c r="U164" i="3"/>
  <c r="U160" i="3"/>
  <c r="T156" i="3"/>
  <c r="W156" i="3" s="1"/>
  <c r="U152" i="3"/>
  <c r="U150" i="3"/>
  <c r="U148" i="3"/>
  <c r="U144" i="3"/>
  <c r="T142" i="3"/>
  <c r="W142" i="3" s="1"/>
  <c r="U140" i="3"/>
  <c r="T138" i="3"/>
  <c r="W138" i="3" s="1"/>
  <c r="U136" i="3"/>
  <c r="T134" i="3"/>
  <c r="W134" i="3" s="1"/>
  <c r="U130" i="3"/>
  <c r="T128" i="3"/>
  <c r="W128" i="3" s="1"/>
  <c r="T126" i="3"/>
  <c r="W126" i="3" s="1"/>
  <c r="U116" i="3"/>
  <c r="U112" i="3"/>
  <c r="T104" i="3"/>
  <c r="W104" i="3" s="1"/>
  <c r="T102" i="3"/>
  <c r="W102" i="3" s="1"/>
  <c r="T94" i="3"/>
  <c r="W94" i="3" s="1"/>
  <c r="U92" i="3"/>
  <c r="T90" i="3"/>
  <c r="W90" i="3" s="1"/>
  <c r="U88" i="3"/>
  <c r="U84" i="3"/>
  <c r="M277" i="3"/>
  <c r="P277" i="3" s="1"/>
  <c r="M79" i="3"/>
  <c r="P79" i="3" s="1"/>
  <c r="N319" i="3"/>
  <c r="M281" i="3"/>
  <c r="P281" i="3" s="1"/>
  <c r="M319" i="3"/>
  <c r="P319" i="3" s="1"/>
  <c r="N306" i="3"/>
  <c r="M329" i="3"/>
  <c r="P329" i="3" s="1"/>
  <c r="M109" i="3"/>
  <c r="P109" i="3" s="1"/>
  <c r="M287" i="3"/>
  <c r="P287" i="3" s="1"/>
  <c r="N295" i="3"/>
  <c r="U80" i="3"/>
  <c r="T72" i="3"/>
  <c r="W72" i="3" s="1"/>
  <c r="AW233" i="3"/>
  <c r="AV229" i="3"/>
  <c r="AY229" i="3" s="1"/>
  <c r="AV225" i="3"/>
  <c r="AY225" i="3" s="1"/>
  <c r="AV221" i="3"/>
  <c r="AY221" i="3" s="1"/>
  <c r="AW217" i="3"/>
  <c r="AW205" i="3"/>
  <c r="AW193" i="3"/>
  <c r="AV185" i="3"/>
  <c r="AY185" i="3" s="1"/>
  <c r="AV173" i="3"/>
  <c r="AY173" i="3" s="1"/>
  <c r="AV169" i="3"/>
  <c r="AY169" i="3" s="1"/>
  <c r="AV165" i="3"/>
  <c r="AY165" i="3" s="1"/>
  <c r="AV157" i="3"/>
  <c r="AY157" i="3" s="1"/>
  <c r="AV149" i="3"/>
  <c r="AY149" i="3" s="1"/>
  <c r="AV145" i="3"/>
  <c r="AY145" i="3" s="1"/>
  <c r="AV141" i="3"/>
  <c r="AY141" i="3" s="1"/>
  <c r="AW129" i="3"/>
  <c r="AW121" i="3"/>
  <c r="AV117" i="3"/>
  <c r="AY117" i="3" s="1"/>
  <c r="AW113" i="3"/>
  <c r="AW109" i="3"/>
  <c r="AX109" i="3" s="1"/>
  <c r="AW101" i="3"/>
  <c r="AW97" i="3"/>
  <c r="AV93" i="3"/>
  <c r="AY93" i="3" s="1"/>
  <c r="AW65" i="3"/>
  <c r="AX65" i="3" s="1"/>
  <c r="AW61" i="3"/>
  <c r="BC310" i="3"/>
  <c r="BF310" i="3" s="1"/>
  <c r="BD254" i="3"/>
  <c r="N141" i="3"/>
  <c r="N327" i="3"/>
  <c r="M173" i="3"/>
  <c r="P173" i="3" s="1"/>
  <c r="N305" i="3"/>
  <c r="M219" i="3"/>
  <c r="P219" i="3" s="1"/>
  <c r="M165" i="3"/>
  <c r="P165" i="3" s="1"/>
  <c r="M316" i="3"/>
  <c r="P316" i="3" s="1"/>
  <c r="BR228" i="3"/>
  <c r="BR220" i="3"/>
  <c r="BR216" i="3"/>
  <c r="BR204" i="3"/>
  <c r="BQ180" i="3"/>
  <c r="BT180" i="3" s="1"/>
  <c r="BQ176" i="3"/>
  <c r="BT176" i="3" s="1"/>
  <c r="BQ148" i="3"/>
  <c r="BT148" i="3" s="1"/>
  <c r="BR144" i="3"/>
  <c r="BQ140" i="3"/>
  <c r="BT140" i="3" s="1"/>
  <c r="BQ132" i="3"/>
  <c r="BT132" i="3" s="1"/>
  <c r="BQ128" i="3"/>
  <c r="BT128" i="3" s="1"/>
  <c r="BR124" i="3"/>
  <c r="BQ120" i="3"/>
  <c r="BT120" i="3" s="1"/>
  <c r="BR116" i="3"/>
  <c r="BR112" i="3"/>
  <c r="BR108" i="3"/>
  <c r="BR104" i="3"/>
  <c r="BQ100" i="3"/>
  <c r="BT100" i="3" s="1"/>
  <c r="BR96" i="3"/>
  <c r="BQ92" i="3"/>
  <c r="BT92" i="3" s="1"/>
  <c r="BQ88" i="3"/>
  <c r="BT88" i="3" s="1"/>
  <c r="BQ80" i="3"/>
  <c r="BT80" i="3" s="1"/>
  <c r="BR72" i="3"/>
  <c r="BQ68" i="3"/>
  <c r="BT68" i="3" s="1"/>
  <c r="BR64" i="3"/>
  <c r="BQ56" i="3"/>
  <c r="BT56" i="3" s="1"/>
  <c r="BQ52" i="3"/>
  <c r="BT52" i="3" s="1"/>
  <c r="BR48" i="3"/>
  <c r="BQ44" i="3"/>
  <c r="BT44" i="3" s="1"/>
  <c r="BQ36" i="3"/>
  <c r="BT36" i="3" s="1"/>
  <c r="N223" i="3"/>
  <c r="O223" i="3" s="1"/>
  <c r="N281" i="3"/>
  <c r="N313" i="3"/>
  <c r="M297" i="3"/>
  <c r="P297" i="3" s="1"/>
  <c r="M227" i="3"/>
  <c r="P227" i="3" s="1"/>
  <c r="N205" i="3"/>
  <c r="M87" i="3"/>
  <c r="P87" i="3" s="1"/>
  <c r="M306" i="3"/>
  <c r="P306" i="3" s="1"/>
  <c r="M186" i="3"/>
  <c r="P186" i="3" s="1"/>
  <c r="M122" i="3"/>
  <c r="P122" i="3" s="1"/>
  <c r="N74" i="3"/>
  <c r="N181" i="3"/>
  <c r="M255" i="3"/>
  <c r="P255" i="3" s="1"/>
  <c r="M223" i="3"/>
  <c r="P223" i="3" s="1"/>
  <c r="N225" i="3"/>
  <c r="O224" i="3" s="1"/>
  <c r="M225" i="3"/>
  <c r="P225" i="3" s="1"/>
  <c r="M74" i="3"/>
  <c r="P74" i="3" s="1"/>
  <c r="M246" i="3"/>
  <c r="P246" i="3" s="1"/>
  <c r="N218" i="3"/>
  <c r="N170" i="3"/>
  <c r="M49" i="3"/>
  <c r="P49" i="3" s="1"/>
  <c r="M138" i="3"/>
  <c r="P138" i="3" s="1"/>
  <c r="N138" i="3"/>
  <c r="M285" i="3"/>
  <c r="P285" i="3" s="1"/>
  <c r="M106" i="3"/>
  <c r="P106" i="3" s="1"/>
  <c r="N119" i="3"/>
  <c r="M183" i="3"/>
  <c r="P183" i="3" s="1"/>
  <c r="M154" i="3"/>
  <c r="P154" i="3" s="1"/>
  <c r="N211" i="3"/>
  <c r="M211" i="3"/>
  <c r="P211" i="3" s="1"/>
  <c r="M269" i="3"/>
  <c r="P269" i="3" s="1"/>
  <c r="N269" i="3"/>
  <c r="M205" i="3"/>
  <c r="P205" i="3" s="1"/>
  <c r="N87" i="3"/>
  <c r="N151" i="3"/>
  <c r="N277" i="3"/>
  <c r="N232" i="3"/>
  <c r="M200" i="3"/>
  <c r="P200" i="3" s="1"/>
  <c r="M184" i="3"/>
  <c r="P184" i="3" s="1"/>
  <c r="N168" i="3"/>
  <c r="N152" i="3"/>
  <c r="N136" i="3"/>
  <c r="N120" i="3"/>
  <c r="M72" i="3"/>
  <c r="P72" i="3" s="1"/>
  <c r="M56" i="3"/>
  <c r="P56" i="3" s="1"/>
  <c r="M48" i="3"/>
  <c r="P48" i="3" s="1"/>
  <c r="BK237" i="3"/>
  <c r="BJ227" i="3"/>
  <c r="BM227" i="3" s="1"/>
  <c r="BJ217" i="3"/>
  <c r="BM217" i="3" s="1"/>
  <c r="BJ211" i="3"/>
  <c r="BM211" i="3" s="1"/>
  <c r="BK209" i="3"/>
  <c r="BJ205" i="3"/>
  <c r="BM205" i="3" s="1"/>
  <c r="BJ203" i="3"/>
  <c r="BM203" i="3" s="1"/>
  <c r="BK201" i="3"/>
  <c r="BJ199" i="3"/>
  <c r="BM199" i="3" s="1"/>
  <c r="BJ193" i="3"/>
  <c r="BM193" i="3" s="1"/>
  <c r="BJ189" i="3"/>
  <c r="BM189" i="3" s="1"/>
  <c r="BK187" i="3"/>
  <c r="BK183" i="3"/>
  <c r="BJ177" i="3"/>
  <c r="BM177" i="3" s="1"/>
  <c r="BK175" i="3"/>
  <c r="BK171" i="3"/>
  <c r="BK169" i="3"/>
  <c r="BK159" i="3"/>
  <c r="BK157" i="3"/>
  <c r="BJ155" i="3"/>
  <c r="BM155" i="3" s="1"/>
  <c r="BK153" i="3"/>
  <c r="BK145" i="3"/>
  <c r="BK143" i="3"/>
  <c r="BJ141" i="3"/>
  <c r="BM141" i="3" s="1"/>
  <c r="BK139" i="3"/>
  <c r="BK135" i="3"/>
  <c r="BJ127" i="3"/>
  <c r="BM127" i="3" s="1"/>
  <c r="BJ125" i="3"/>
  <c r="BM125" i="3" s="1"/>
  <c r="BJ121" i="3"/>
  <c r="BM121" i="3" s="1"/>
  <c r="BK119" i="3"/>
  <c r="BJ117" i="3"/>
  <c r="BM117" i="3" s="1"/>
  <c r="BK115" i="3"/>
  <c r="BK109" i="3"/>
  <c r="BK105" i="3"/>
  <c r="BK103" i="3"/>
  <c r="BJ101" i="3"/>
  <c r="BM101" i="3" s="1"/>
  <c r="BJ99" i="3"/>
  <c r="BM99" i="3" s="1"/>
  <c r="BK97" i="3"/>
  <c r="BJ93" i="3"/>
  <c r="BM93" i="3" s="1"/>
  <c r="BK91" i="3"/>
  <c r="BK89" i="3"/>
  <c r="BK87" i="3"/>
  <c r="BJ85" i="3"/>
  <c r="BM85" i="3" s="1"/>
  <c r="BK83" i="3"/>
  <c r="BK81" i="3"/>
  <c r="BK79" i="3"/>
  <c r="BK75" i="3"/>
  <c r="BJ73" i="3"/>
  <c r="BM73" i="3" s="1"/>
  <c r="BJ69" i="3"/>
  <c r="BM69" i="3" s="1"/>
  <c r="BJ63" i="3"/>
  <c r="BM63" i="3" s="1"/>
  <c r="BK61" i="3"/>
  <c r="BJ59" i="3"/>
  <c r="BM59" i="3" s="1"/>
  <c r="BK55" i="3"/>
  <c r="BJ53" i="3"/>
  <c r="BM53" i="3" s="1"/>
  <c r="BK51" i="3"/>
  <c r="BK49" i="3"/>
  <c r="BJ45" i="3"/>
  <c r="BM45" i="3" s="1"/>
  <c r="BJ39" i="3"/>
  <c r="BM39" i="3" s="1"/>
  <c r="BK37" i="3"/>
  <c r="BJ35" i="3"/>
  <c r="BM35" i="3" s="1"/>
  <c r="N122" i="3"/>
  <c r="M262" i="3"/>
  <c r="P262" i="3" s="1"/>
  <c r="N227" i="3"/>
  <c r="N186" i="3"/>
  <c r="N130" i="3"/>
  <c r="BC53" i="3"/>
  <c r="BF53" i="3" s="1"/>
  <c r="BC41" i="3"/>
  <c r="BF41" i="3" s="1"/>
  <c r="N246" i="3"/>
  <c r="N49" i="3"/>
  <c r="N273" i="3"/>
  <c r="N285" i="3"/>
  <c r="N176" i="3"/>
  <c r="N112" i="3"/>
  <c r="N80" i="3"/>
  <c r="N79" i="3"/>
  <c r="N236" i="3"/>
  <c r="M188" i="3"/>
  <c r="P188" i="3" s="1"/>
  <c r="M180" i="3"/>
  <c r="P180" i="3" s="1"/>
  <c r="N156" i="3"/>
  <c r="M140" i="3"/>
  <c r="P140" i="3" s="1"/>
  <c r="M116" i="3"/>
  <c r="P116" i="3" s="1"/>
  <c r="M92" i="3"/>
  <c r="P92" i="3" s="1"/>
  <c r="M84" i="3"/>
  <c r="P84" i="3" s="1"/>
  <c r="M44" i="3"/>
  <c r="P44" i="3" s="1"/>
  <c r="BJ236" i="3"/>
  <c r="BM236" i="3" s="1"/>
  <c r="BK232" i="3"/>
  <c r="BK224" i="3"/>
  <c r="BJ208" i="3"/>
  <c r="BM208" i="3" s="1"/>
  <c r="BK196" i="3"/>
  <c r="BJ192" i="3"/>
  <c r="BM192" i="3" s="1"/>
  <c r="BJ180" i="3"/>
  <c r="BM180" i="3" s="1"/>
  <c r="BK176" i="3"/>
  <c r="BJ172" i="3"/>
  <c r="BM172" i="3" s="1"/>
  <c r="BJ152" i="3"/>
  <c r="BM152" i="3" s="1"/>
  <c r="BK144" i="3"/>
  <c r="BJ136" i="3"/>
  <c r="BM136" i="3" s="1"/>
  <c r="BK120" i="3"/>
  <c r="BK112" i="3"/>
  <c r="BJ104" i="3"/>
  <c r="BM104" i="3" s="1"/>
  <c r="BK100" i="3"/>
  <c r="BJ96" i="3"/>
  <c r="BM96" i="3" s="1"/>
  <c r="BJ84" i="3"/>
  <c r="BM84" i="3" s="1"/>
  <c r="BK72" i="3"/>
  <c r="BK68" i="3"/>
  <c r="BK56" i="3"/>
  <c r="BJ52" i="3"/>
  <c r="BM52" i="3" s="1"/>
  <c r="BK48" i="3"/>
  <c r="BJ40" i="3"/>
  <c r="BM40" i="3" s="1"/>
  <c r="N106" i="3"/>
  <c r="M170" i="3"/>
  <c r="P170" i="3" s="1"/>
  <c r="N287" i="3"/>
  <c r="U60" i="3"/>
  <c r="U58" i="3"/>
  <c r="U52" i="3"/>
  <c r="U50" i="3"/>
  <c r="U48" i="3"/>
  <c r="U44" i="3"/>
  <c r="T42" i="3"/>
  <c r="W42" i="3" s="1"/>
  <c r="U40" i="3"/>
  <c r="T38" i="3"/>
  <c r="W38" i="3" s="1"/>
  <c r="U36" i="3"/>
  <c r="BD286" i="3"/>
  <c r="BD278" i="3"/>
  <c r="BC246" i="3"/>
  <c r="BF246" i="3" s="1"/>
  <c r="BC236" i="3"/>
  <c r="BF236" i="3" s="1"/>
  <c r="BD224" i="3"/>
  <c r="BC192" i="3"/>
  <c r="BF192" i="3" s="1"/>
  <c r="BD180" i="3"/>
  <c r="BE180" i="3" s="1"/>
  <c r="BD120" i="3"/>
  <c r="BD72" i="3"/>
  <c r="N241" i="3"/>
  <c r="M305" i="3"/>
  <c r="P305" i="3" s="1"/>
  <c r="M313" i="3"/>
  <c r="P313" i="3" s="1"/>
  <c r="N255" i="3"/>
  <c r="M130" i="3"/>
  <c r="P130" i="3" s="1"/>
  <c r="M218" i="3"/>
  <c r="P218" i="3" s="1"/>
  <c r="N297" i="3"/>
  <c r="N154" i="3"/>
  <c r="N61" i="3"/>
  <c r="AW34" i="3"/>
  <c r="BQ327" i="3"/>
  <c r="BT327" i="3" s="1"/>
  <c r="BR325" i="3"/>
  <c r="BQ309" i="3"/>
  <c r="BT309" i="3" s="1"/>
  <c r="BQ303" i="3"/>
  <c r="BT303" i="3" s="1"/>
  <c r="BQ301" i="3"/>
  <c r="BT301" i="3" s="1"/>
  <c r="BR271" i="3"/>
  <c r="BQ263" i="3"/>
  <c r="BT263" i="3" s="1"/>
  <c r="M114" i="3"/>
  <c r="P114" i="3" s="1"/>
  <c r="N114" i="3"/>
  <c r="N321" i="3"/>
  <c r="M321" i="3"/>
  <c r="P321" i="3" s="1"/>
  <c r="N113" i="3"/>
  <c r="M113" i="3"/>
  <c r="P113" i="3" s="1"/>
  <c r="M91" i="3"/>
  <c r="P91" i="3" s="1"/>
  <c r="N91" i="3"/>
  <c r="M39" i="3"/>
  <c r="P39" i="3" s="1"/>
  <c r="N39" i="3"/>
  <c r="N315" i="3"/>
  <c r="M315" i="3"/>
  <c r="P315" i="3" s="1"/>
  <c r="M293" i="3"/>
  <c r="P293" i="3" s="1"/>
  <c r="N293" i="3"/>
  <c r="N251" i="3"/>
  <c r="M251" i="3"/>
  <c r="P251" i="3" s="1"/>
  <c r="M229" i="3"/>
  <c r="P229" i="3" s="1"/>
  <c r="N229" i="3"/>
  <c r="M123" i="3"/>
  <c r="P123" i="3" s="1"/>
  <c r="N123" i="3"/>
  <c r="M101" i="3"/>
  <c r="P101" i="3" s="1"/>
  <c r="N101" i="3"/>
  <c r="M55" i="3"/>
  <c r="P55" i="3" s="1"/>
  <c r="N55" i="3"/>
  <c r="N249" i="3"/>
  <c r="M249" i="3"/>
  <c r="P249" i="3" s="1"/>
  <c r="M207" i="3"/>
  <c r="P207" i="3" s="1"/>
  <c r="N207" i="3"/>
  <c r="N185" i="3"/>
  <c r="M185" i="3"/>
  <c r="P185" i="3" s="1"/>
  <c r="M143" i="3"/>
  <c r="P143" i="3" s="1"/>
  <c r="N143" i="3"/>
  <c r="N111" i="3"/>
  <c r="M111" i="3"/>
  <c r="P111" i="3" s="1"/>
  <c r="N53" i="3"/>
  <c r="M53" i="3"/>
  <c r="P53" i="3" s="1"/>
  <c r="N38" i="3"/>
  <c r="M38" i="3"/>
  <c r="P38" i="3" s="1"/>
  <c r="N324" i="3"/>
  <c r="M324" i="3"/>
  <c r="P324" i="3" s="1"/>
  <c r="M308" i="3"/>
  <c r="P308" i="3" s="1"/>
  <c r="N308" i="3"/>
  <c r="M292" i="3"/>
  <c r="P292" i="3" s="1"/>
  <c r="N292" i="3"/>
  <c r="M276" i="3"/>
  <c r="P276" i="3" s="1"/>
  <c r="N276" i="3"/>
  <c r="N260" i="3"/>
  <c r="M260" i="3"/>
  <c r="P260" i="3" s="1"/>
  <c r="M220" i="3"/>
  <c r="P220" i="3" s="1"/>
  <c r="N220" i="3"/>
  <c r="N196" i="3"/>
  <c r="M124" i="3"/>
  <c r="P124" i="3" s="1"/>
  <c r="N124" i="3"/>
  <c r="M108" i="3"/>
  <c r="P108" i="3" s="1"/>
  <c r="N108" i="3"/>
  <c r="M52" i="3"/>
  <c r="P52" i="3" s="1"/>
  <c r="N52" i="3"/>
  <c r="N36" i="3"/>
  <c r="M36" i="3"/>
  <c r="P36" i="3" s="1"/>
  <c r="BK330" i="3"/>
  <c r="BJ330" i="3"/>
  <c r="BM330" i="3" s="1"/>
  <c r="BJ326" i="3"/>
  <c r="BM326" i="3" s="1"/>
  <c r="BK326" i="3"/>
  <c r="BK318" i="3"/>
  <c r="BJ318" i="3"/>
  <c r="BM318" i="3" s="1"/>
  <c r="BJ310" i="3"/>
  <c r="BM310" i="3" s="1"/>
  <c r="BK310" i="3"/>
  <c r="BK302" i="3"/>
  <c r="BJ302" i="3"/>
  <c r="BM302" i="3" s="1"/>
  <c r="BJ294" i="3"/>
  <c r="BM294" i="3" s="1"/>
  <c r="BK294" i="3"/>
  <c r="BJ290" i="3"/>
  <c r="BM290" i="3" s="1"/>
  <c r="BK290" i="3"/>
  <c r="BJ282" i="3"/>
  <c r="BM282" i="3" s="1"/>
  <c r="BK282" i="3"/>
  <c r="BJ274" i="3"/>
  <c r="BM274" i="3" s="1"/>
  <c r="BK274" i="3"/>
  <c r="BK266" i="3"/>
  <c r="BJ266" i="3"/>
  <c r="BM266" i="3" s="1"/>
  <c r="BK262" i="3"/>
  <c r="BJ262" i="3"/>
  <c r="BM262" i="3" s="1"/>
  <c r="BJ254" i="3"/>
  <c r="BM254" i="3" s="1"/>
  <c r="BK254" i="3"/>
  <c r="BK242" i="3"/>
  <c r="BJ242" i="3"/>
  <c r="BM242" i="3" s="1"/>
  <c r="BJ228" i="3"/>
  <c r="BM228" i="3" s="1"/>
  <c r="BK228" i="3"/>
  <c r="BJ226" i="3"/>
  <c r="BM226" i="3" s="1"/>
  <c r="BK226" i="3"/>
  <c r="BJ204" i="3"/>
  <c r="BM204" i="3" s="1"/>
  <c r="BK204" i="3"/>
  <c r="BJ202" i="3"/>
  <c r="BM202" i="3" s="1"/>
  <c r="BK202" i="3"/>
  <c r="BJ198" i="3"/>
  <c r="BM198" i="3" s="1"/>
  <c r="BK198" i="3"/>
  <c r="BR323" i="3"/>
  <c r="BQ323" i="3"/>
  <c r="BT323" i="3" s="1"/>
  <c r="BR319" i="3"/>
  <c r="BQ319" i="3"/>
  <c r="BT319" i="3" s="1"/>
  <c r="BQ307" i="3"/>
  <c r="BT307" i="3" s="1"/>
  <c r="BR307" i="3"/>
  <c r="BQ291" i="3"/>
  <c r="BT291" i="3" s="1"/>
  <c r="BR291" i="3"/>
  <c r="BR287" i="3"/>
  <c r="BQ287" i="3"/>
  <c r="BT287" i="3" s="1"/>
  <c r="BQ283" i="3"/>
  <c r="BT283" i="3" s="1"/>
  <c r="BR283" i="3"/>
  <c r="BQ273" i="3"/>
  <c r="BT273" i="3" s="1"/>
  <c r="BR273" i="3"/>
  <c r="BR269" i="3"/>
  <c r="BQ269" i="3"/>
  <c r="BT269" i="3" s="1"/>
  <c r="BQ251" i="3"/>
  <c r="BT251" i="3" s="1"/>
  <c r="BR251" i="3"/>
  <c r="BQ239" i="3"/>
  <c r="BT239" i="3" s="1"/>
  <c r="BR239" i="3"/>
  <c r="BR235" i="3"/>
  <c r="BQ235" i="3"/>
  <c r="BT235" i="3" s="1"/>
  <c r="BQ231" i="3"/>
  <c r="BT231" i="3" s="1"/>
  <c r="BR231" i="3"/>
  <c r="BR223" i="3"/>
  <c r="BQ223" i="3"/>
  <c r="BT223" i="3" s="1"/>
  <c r="BQ215" i="3"/>
  <c r="BT215" i="3" s="1"/>
  <c r="BR215" i="3"/>
  <c r="BR207" i="3"/>
  <c r="BQ207" i="3"/>
  <c r="BT207" i="3" s="1"/>
  <c r="BR199" i="3"/>
  <c r="BQ199" i="3"/>
  <c r="BT199" i="3" s="1"/>
  <c r="BQ195" i="3"/>
  <c r="BT195" i="3" s="1"/>
  <c r="BR195" i="3"/>
  <c r="BR175" i="3"/>
  <c r="BQ175" i="3"/>
  <c r="BT175" i="3" s="1"/>
  <c r="BQ167" i="3"/>
  <c r="BT167" i="3" s="1"/>
  <c r="BR167" i="3"/>
  <c r="BR163" i="3"/>
  <c r="BQ163" i="3"/>
  <c r="BT163" i="3" s="1"/>
  <c r="BQ127" i="3"/>
  <c r="BT127" i="3" s="1"/>
  <c r="BR127" i="3"/>
  <c r="BR119" i="3"/>
  <c r="BQ119" i="3"/>
  <c r="BT119" i="3" s="1"/>
  <c r="BR115" i="3"/>
  <c r="BQ115" i="3"/>
  <c r="BT115" i="3" s="1"/>
  <c r="BQ107" i="3"/>
  <c r="BT107" i="3" s="1"/>
  <c r="BR107" i="3"/>
  <c r="BQ99" i="3"/>
  <c r="BT99" i="3" s="1"/>
  <c r="BR99" i="3"/>
  <c r="BQ95" i="3"/>
  <c r="BT95" i="3" s="1"/>
  <c r="BR95" i="3"/>
  <c r="BQ83" i="3"/>
  <c r="BT83" i="3" s="1"/>
  <c r="BR83" i="3"/>
  <c r="BQ79" i="3"/>
  <c r="BT79" i="3" s="1"/>
  <c r="BR79" i="3"/>
  <c r="BR75" i="3"/>
  <c r="BQ75" i="3"/>
  <c r="BT75" i="3" s="1"/>
  <c r="BQ67" i="3"/>
  <c r="BT67" i="3" s="1"/>
  <c r="BR67" i="3"/>
  <c r="BR63" i="3"/>
  <c r="BQ63" i="3"/>
  <c r="BT63" i="3" s="1"/>
  <c r="BQ55" i="3"/>
  <c r="BT55" i="3" s="1"/>
  <c r="BR55" i="3"/>
  <c r="BR51" i="3"/>
  <c r="BQ51" i="3"/>
  <c r="BT51" i="3" s="1"/>
  <c r="BQ47" i="3"/>
  <c r="BT47" i="3" s="1"/>
  <c r="BR47" i="3"/>
  <c r="M237" i="3"/>
  <c r="P237" i="3" s="1"/>
  <c r="N237" i="3"/>
  <c r="M271" i="3"/>
  <c r="P271" i="3" s="1"/>
  <c r="N271" i="3"/>
  <c r="M300" i="3"/>
  <c r="P300" i="3" s="1"/>
  <c r="N300" i="3"/>
  <c r="N182" i="3"/>
  <c r="O182" i="3" s="1"/>
  <c r="M182" i="3"/>
  <c r="P182" i="3" s="1"/>
  <c r="N139" i="3"/>
  <c r="M139" i="3"/>
  <c r="P139" i="3" s="1"/>
  <c r="N118" i="3"/>
  <c r="M118" i="3"/>
  <c r="P118" i="3" s="1"/>
  <c r="M97" i="3"/>
  <c r="P97" i="3" s="1"/>
  <c r="N97" i="3"/>
  <c r="N299" i="3"/>
  <c r="M299" i="3"/>
  <c r="P299" i="3" s="1"/>
  <c r="N203" i="3"/>
  <c r="M203" i="3"/>
  <c r="P203" i="3" s="1"/>
  <c r="M160" i="3"/>
  <c r="P160" i="3" s="1"/>
  <c r="N160" i="3"/>
  <c r="N117" i="3"/>
  <c r="M117" i="3"/>
  <c r="P117" i="3" s="1"/>
  <c r="N96" i="3"/>
  <c r="M96" i="3"/>
  <c r="P96" i="3" s="1"/>
  <c r="N75" i="3"/>
  <c r="M75" i="3"/>
  <c r="P75" i="3" s="1"/>
  <c r="N180" i="3"/>
  <c r="N148" i="3"/>
  <c r="M148" i="3"/>
  <c r="P148" i="3" s="1"/>
  <c r="M127" i="3"/>
  <c r="P127" i="3" s="1"/>
  <c r="N127" i="3"/>
  <c r="N84" i="3"/>
  <c r="M45" i="3"/>
  <c r="P45" i="3" s="1"/>
  <c r="N45" i="3"/>
  <c r="N50" i="3"/>
  <c r="M50" i="3"/>
  <c r="P50" i="3" s="1"/>
  <c r="N33" i="3"/>
  <c r="M33" i="3"/>
  <c r="P33" i="3" s="1"/>
  <c r="M320" i="3"/>
  <c r="P320" i="3" s="1"/>
  <c r="N320" i="3"/>
  <c r="N288" i="3"/>
  <c r="M288" i="3"/>
  <c r="P288" i="3" s="1"/>
  <c r="M272" i="3"/>
  <c r="P272" i="3" s="1"/>
  <c r="N272" i="3"/>
  <c r="M256" i="3"/>
  <c r="P256" i="3" s="1"/>
  <c r="N256" i="3"/>
  <c r="M240" i="3"/>
  <c r="P240" i="3" s="1"/>
  <c r="N240" i="3"/>
  <c r="M224" i="3"/>
  <c r="P224" i="3" s="1"/>
  <c r="M192" i="3"/>
  <c r="P192" i="3" s="1"/>
  <c r="M176" i="3"/>
  <c r="P176" i="3" s="1"/>
  <c r="M144" i="3"/>
  <c r="P144" i="3" s="1"/>
  <c r="N144" i="3"/>
  <c r="M88" i="3"/>
  <c r="P88" i="3" s="1"/>
  <c r="N88" i="3"/>
  <c r="M80" i="3"/>
  <c r="P80" i="3" s="1"/>
  <c r="M40" i="3"/>
  <c r="P40" i="3" s="1"/>
  <c r="N40" i="3"/>
  <c r="BK323" i="3"/>
  <c r="BJ323" i="3"/>
  <c r="BM323" i="3" s="1"/>
  <c r="BJ317" i="3"/>
  <c r="BM317" i="3" s="1"/>
  <c r="BK317" i="3"/>
  <c r="BK315" i="3"/>
  <c r="BJ315" i="3"/>
  <c r="BM315" i="3" s="1"/>
  <c r="BJ313" i="3"/>
  <c r="BM313" i="3" s="1"/>
  <c r="BK313" i="3"/>
  <c r="BK311" i="3"/>
  <c r="BJ311" i="3"/>
  <c r="BM311" i="3" s="1"/>
  <c r="BK309" i="3"/>
  <c r="BJ309" i="3"/>
  <c r="BM309" i="3" s="1"/>
  <c r="BK307" i="3"/>
  <c r="BJ307" i="3"/>
  <c r="BM307" i="3" s="1"/>
  <c r="BJ301" i="3"/>
  <c r="BM301" i="3" s="1"/>
  <c r="BK301" i="3"/>
  <c r="BK293" i="3"/>
  <c r="BJ293" i="3"/>
  <c r="BM293" i="3" s="1"/>
  <c r="BJ291" i="3"/>
  <c r="BM291" i="3" s="1"/>
  <c r="BK291" i="3"/>
  <c r="BJ289" i="3"/>
  <c r="BM289" i="3" s="1"/>
  <c r="BK289" i="3"/>
  <c r="BK283" i="3"/>
  <c r="BJ283" i="3"/>
  <c r="BM283" i="3" s="1"/>
  <c r="BK279" i="3"/>
  <c r="BJ279" i="3"/>
  <c r="BM279" i="3" s="1"/>
  <c r="BJ273" i="3"/>
  <c r="BM273" i="3" s="1"/>
  <c r="BK273" i="3"/>
  <c r="BJ261" i="3"/>
  <c r="BM261" i="3" s="1"/>
  <c r="BK261" i="3"/>
  <c r="BK253" i="3"/>
  <c r="BJ253" i="3"/>
  <c r="BM253" i="3" s="1"/>
  <c r="BK247" i="3"/>
  <c r="BJ247" i="3"/>
  <c r="BM247" i="3" s="1"/>
  <c r="BK245" i="3"/>
  <c r="BJ245" i="3"/>
  <c r="BM245" i="3" s="1"/>
  <c r="BK243" i="3"/>
  <c r="BJ243" i="3"/>
  <c r="BM243" i="3" s="1"/>
  <c r="M181" i="3"/>
  <c r="P181" i="3" s="1"/>
  <c r="N329" i="3"/>
  <c r="N157" i="3"/>
  <c r="M157" i="3"/>
  <c r="P157" i="3" s="1"/>
  <c r="M247" i="3"/>
  <c r="P247" i="3" s="1"/>
  <c r="N247" i="3"/>
  <c r="M279" i="3"/>
  <c r="P279" i="3" s="1"/>
  <c r="N279" i="3"/>
  <c r="N307" i="3"/>
  <c r="M307" i="3"/>
  <c r="P307" i="3" s="1"/>
  <c r="M187" i="3"/>
  <c r="P187" i="3" s="1"/>
  <c r="N187" i="3"/>
  <c r="N166" i="3"/>
  <c r="M166" i="3"/>
  <c r="P166" i="3" s="1"/>
  <c r="M102" i="3"/>
  <c r="P102" i="3" s="1"/>
  <c r="N102" i="3"/>
  <c r="M81" i="3"/>
  <c r="P81" i="3" s="1"/>
  <c r="N81" i="3"/>
  <c r="M304" i="3"/>
  <c r="P304" i="3" s="1"/>
  <c r="N304" i="3"/>
  <c r="N283" i="3"/>
  <c r="M283" i="3"/>
  <c r="P283" i="3" s="1"/>
  <c r="N261" i="3"/>
  <c r="M261" i="3"/>
  <c r="P261" i="3" s="1"/>
  <c r="N197" i="3"/>
  <c r="M197" i="3"/>
  <c r="P197" i="3" s="1"/>
  <c r="M155" i="3"/>
  <c r="P155" i="3" s="1"/>
  <c r="N155" i="3"/>
  <c r="N133" i="3"/>
  <c r="M133" i="3"/>
  <c r="P133" i="3" s="1"/>
  <c r="N69" i="3"/>
  <c r="M69" i="3"/>
  <c r="P69" i="3" s="1"/>
  <c r="M239" i="3"/>
  <c r="P239" i="3" s="1"/>
  <c r="N239" i="3"/>
  <c r="M217" i="3"/>
  <c r="P217" i="3" s="1"/>
  <c r="N217" i="3"/>
  <c r="M175" i="3"/>
  <c r="P175" i="3" s="1"/>
  <c r="N175" i="3"/>
  <c r="N153" i="3"/>
  <c r="M153" i="3"/>
  <c r="P153" i="3" s="1"/>
  <c r="N37" i="3"/>
  <c r="M37" i="3"/>
  <c r="P37" i="3" s="1"/>
  <c r="N284" i="3"/>
  <c r="M284" i="3"/>
  <c r="P284" i="3" s="1"/>
  <c r="N268" i="3"/>
  <c r="M268" i="3"/>
  <c r="P268" i="3" s="1"/>
  <c r="M244" i="3"/>
  <c r="P244" i="3" s="1"/>
  <c r="N244" i="3"/>
  <c r="M228" i="3"/>
  <c r="P228" i="3" s="1"/>
  <c r="N228" i="3"/>
  <c r="N212" i="3"/>
  <c r="M212" i="3"/>
  <c r="P212" i="3" s="1"/>
  <c r="N164" i="3"/>
  <c r="M164" i="3"/>
  <c r="P164" i="3" s="1"/>
  <c r="N132" i="3"/>
  <c r="M132" i="3"/>
  <c r="P132" i="3" s="1"/>
  <c r="N100" i="3"/>
  <c r="M68" i="3"/>
  <c r="P68" i="3" s="1"/>
  <c r="N68" i="3"/>
  <c r="BK332" i="3"/>
  <c r="BJ332" i="3"/>
  <c r="BM332" i="3" s="1"/>
  <c r="BK328" i="3"/>
  <c r="BJ328" i="3"/>
  <c r="BM328" i="3" s="1"/>
  <c r="BK312" i="3"/>
  <c r="BJ312" i="3"/>
  <c r="BM312" i="3" s="1"/>
  <c r="BJ308" i="3"/>
  <c r="BM308" i="3" s="1"/>
  <c r="BK308" i="3"/>
  <c r="BJ292" i="3"/>
  <c r="BM292" i="3" s="1"/>
  <c r="BK292" i="3"/>
  <c r="BK276" i="3"/>
  <c r="BJ276" i="3"/>
  <c r="BM276" i="3" s="1"/>
  <c r="BK268" i="3"/>
  <c r="BJ268" i="3"/>
  <c r="BM268" i="3" s="1"/>
  <c r="BJ260" i="3"/>
  <c r="BM260" i="3" s="1"/>
  <c r="BK260" i="3"/>
  <c r="BJ252" i="3"/>
  <c r="BM252" i="3" s="1"/>
  <c r="BK252" i="3"/>
  <c r="BK248" i="3"/>
  <c r="BJ248" i="3"/>
  <c r="BM248" i="3" s="1"/>
  <c r="BK244" i="3"/>
  <c r="BJ244" i="3"/>
  <c r="BM244" i="3" s="1"/>
  <c r="BK230" i="3"/>
  <c r="BJ230" i="3"/>
  <c r="BM230" i="3" s="1"/>
  <c r="BJ216" i="3"/>
  <c r="BM216" i="3" s="1"/>
  <c r="BK216" i="3"/>
  <c r="BJ212" i="3"/>
  <c r="BM212" i="3" s="1"/>
  <c r="BK212" i="3"/>
  <c r="BJ206" i="3"/>
  <c r="BM206" i="3" s="1"/>
  <c r="BK206" i="3"/>
  <c r="BJ200" i="3"/>
  <c r="BM200" i="3" s="1"/>
  <c r="BK200" i="3"/>
  <c r="BQ331" i="3"/>
  <c r="BT331" i="3" s="1"/>
  <c r="BR331" i="3"/>
  <c r="BR321" i="3"/>
  <c r="BQ321" i="3"/>
  <c r="BT321" i="3" s="1"/>
  <c r="BR317" i="3"/>
  <c r="BQ317" i="3"/>
  <c r="BT317" i="3" s="1"/>
  <c r="BQ305" i="3"/>
  <c r="BT305" i="3" s="1"/>
  <c r="BR305" i="3"/>
  <c r="BQ281" i="3"/>
  <c r="BT281" i="3" s="1"/>
  <c r="BR281" i="3"/>
  <c r="BR277" i="3"/>
  <c r="BQ277" i="3"/>
  <c r="BT277" i="3" s="1"/>
  <c r="BR267" i="3"/>
  <c r="BQ267" i="3"/>
  <c r="BT267" i="3" s="1"/>
  <c r="BR265" i="3"/>
  <c r="BQ265" i="3"/>
  <c r="BT265" i="3" s="1"/>
  <c r="BQ261" i="3"/>
  <c r="BT261" i="3" s="1"/>
  <c r="BR261" i="3"/>
  <c r="BQ253" i="3"/>
  <c r="BT253" i="3" s="1"/>
  <c r="BR253" i="3"/>
  <c r="BQ249" i="3"/>
  <c r="BT249" i="3" s="1"/>
  <c r="BR249" i="3"/>
  <c r="BQ237" i="3"/>
  <c r="BT237" i="3" s="1"/>
  <c r="BR237" i="3"/>
  <c r="BR233" i="3"/>
  <c r="BQ233" i="3"/>
  <c r="BT233" i="3" s="1"/>
  <c r="BR225" i="3"/>
  <c r="BQ225" i="3"/>
  <c r="BT225" i="3" s="1"/>
  <c r="BQ217" i="3"/>
  <c r="BT217" i="3" s="1"/>
  <c r="BR217" i="3"/>
  <c r="BQ205" i="3"/>
  <c r="BT205" i="3" s="1"/>
  <c r="BR205" i="3"/>
  <c r="BR197" i="3"/>
  <c r="BQ197" i="3"/>
  <c r="BT197" i="3" s="1"/>
  <c r="BR193" i="3"/>
  <c r="BQ193" i="3"/>
  <c r="BT193" i="3" s="1"/>
  <c r="BR181" i="3"/>
  <c r="BQ181" i="3"/>
  <c r="BT181" i="3" s="1"/>
  <c r="BQ177" i="3"/>
  <c r="BT177" i="3" s="1"/>
  <c r="BR177" i="3"/>
  <c r="BQ161" i="3"/>
  <c r="BT161" i="3" s="1"/>
  <c r="BR161" i="3"/>
  <c r="BQ149" i="3"/>
  <c r="BT149" i="3" s="1"/>
  <c r="BR149" i="3"/>
  <c r="BR145" i="3"/>
  <c r="BQ145" i="3"/>
  <c r="BT145" i="3" s="1"/>
  <c r="BR133" i="3"/>
  <c r="BQ133" i="3"/>
  <c r="BT133" i="3" s="1"/>
  <c r="BR117" i="3"/>
  <c r="BQ117" i="3"/>
  <c r="BT117" i="3" s="1"/>
  <c r="BR105" i="3"/>
  <c r="BQ105" i="3"/>
  <c r="BT105" i="3" s="1"/>
  <c r="BQ85" i="3"/>
  <c r="BT85" i="3" s="1"/>
  <c r="BR85" i="3"/>
  <c r="BR81" i="3"/>
  <c r="BQ81" i="3"/>
  <c r="BT81" i="3" s="1"/>
  <c r="BR69" i="3"/>
  <c r="BQ69" i="3"/>
  <c r="BT69" i="3" s="1"/>
  <c r="BR53" i="3"/>
  <c r="BQ53" i="3"/>
  <c r="BT53" i="3" s="1"/>
  <c r="BR49" i="3"/>
  <c r="BQ49" i="3"/>
  <c r="BT49" i="3" s="1"/>
  <c r="BQ39" i="3"/>
  <c r="BT39" i="3" s="1"/>
  <c r="BR39" i="3"/>
  <c r="BR37" i="3"/>
  <c r="BQ37" i="3"/>
  <c r="BT37" i="3" s="1"/>
  <c r="N316" i="3"/>
  <c r="N219" i="3"/>
  <c r="N93" i="3"/>
  <c r="M93" i="3"/>
  <c r="P93" i="3" s="1"/>
  <c r="M178" i="3"/>
  <c r="P178" i="3" s="1"/>
  <c r="N178" i="3"/>
  <c r="M257" i="3"/>
  <c r="P257" i="3" s="1"/>
  <c r="N257" i="3"/>
  <c r="M314" i="3"/>
  <c r="P314" i="3" s="1"/>
  <c r="N314" i="3"/>
  <c r="M150" i="3"/>
  <c r="P150" i="3" s="1"/>
  <c r="N150" i="3"/>
  <c r="N86" i="3"/>
  <c r="M86" i="3"/>
  <c r="P86" i="3" s="1"/>
  <c r="M63" i="3"/>
  <c r="P63" i="3" s="1"/>
  <c r="N63" i="3"/>
  <c r="M331" i="3"/>
  <c r="P331" i="3" s="1"/>
  <c r="N331" i="3"/>
  <c r="N267" i="3"/>
  <c r="M267" i="3"/>
  <c r="P267" i="3" s="1"/>
  <c r="M245" i="3"/>
  <c r="P245" i="3" s="1"/>
  <c r="N245" i="3"/>
  <c r="N235" i="3"/>
  <c r="M235" i="3"/>
  <c r="P235" i="3" s="1"/>
  <c r="M213" i="3"/>
  <c r="P213" i="3" s="1"/>
  <c r="N213" i="3"/>
  <c r="M171" i="3"/>
  <c r="P171" i="3" s="1"/>
  <c r="N171" i="3"/>
  <c r="N149" i="3"/>
  <c r="M149" i="3"/>
  <c r="P149" i="3" s="1"/>
  <c r="N107" i="3"/>
  <c r="M107" i="3"/>
  <c r="P107" i="3" s="1"/>
  <c r="M85" i="3"/>
  <c r="P85" i="3" s="1"/>
  <c r="N85" i="3"/>
  <c r="N47" i="3"/>
  <c r="M47" i="3"/>
  <c r="P47" i="3" s="1"/>
  <c r="M233" i="3"/>
  <c r="P233" i="3" s="1"/>
  <c r="N233" i="3"/>
  <c r="M191" i="3"/>
  <c r="P191" i="3" s="1"/>
  <c r="N191" i="3"/>
  <c r="M169" i="3"/>
  <c r="P169" i="3" s="1"/>
  <c r="N169" i="3"/>
  <c r="N159" i="3"/>
  <c r="M159" i="3"/>
  <c r="P159" i="3" s="1"/>
  <c r="N116" i="3"/>
  <c r="N95" i="3"/>
  <c r="M95" i="3"/>
  <c r="P95" i="3" s="1"/>
  <c r="N66" i="3"/>
  <c r="M66" i="3"/>
  <c r="P66" i="3" s="1"/>
  <c r="N58" i="3"/>
  <c r="M58" i="3"/>
  <c r="P58" i="3" s="1"/>
  <c r="N248" i="3"/>
  <c r="M248" i="3"/>
  <c r="P248" i="3" s="1"/>
  <c r="M216" i="3"/>
  <c r="P216" i="3" s="1"/>
  <c r="N216" i="3"/>
  <c r="M208" i="3"/>
  <c r="P208" i="3" s="1"/>
  <c r="N208" i="3"/>
  <c r="N128" i="3"/>
  <c r="M128" i="3"/>
  <c r="P128" i="3" s="1"/>
  <c r="M112" i="3"/>
  <c r="P112" i="3" s="1"/>
  <c r="M309" i="3"/>
  <c r="P309" i="3" s="1"/>
  <c r="N165" i="3"/>
  <c r="M265" i="3"/>
  <c r="P265" i="3" s="1"/>
  <c r="BK235" i="3"/>
  <c r="BJ235" i="3"/>
  <c r="BM235" i="3" s="1"/>
  <c r="BK231" i="3"/>
  <c r="BJ231" i="3"/>
  <c r="BM231" i="3" s="1"/>
  <c r="BJ229" i="3"/>
  <c r="BM229" i="3" s="1"/>
  <c r="BK229" i="3"/>
  <c r="BJ225" i="3"/>
  <c r="BM225" i="3" s="1"/>
  <c r="BK225" i="3"/>
  <c r="BK223" i="3"/>
  <c r="BJ223" i="3"/>
  <c r="BM223" i="3" s="1"/>
  <c r="BK215" i="3"/>
  <c r="BJ215" i="3"/>
  <c r="BM215" i="3" s="1"/>
  <c r="BJ213" i="3"/>
  <c r="BM213" i="3" s="1"/>
  <c r="BK213" i="3"/>
  <c r="BK197" i="3"/>
  <c r="BJ197" i="3"/>
  <c r="BM197" i="3" s="1"/>
  <c r="BK195" i="3"/>
  <c r="BJ195" i="3"/>
  <c r="BM195" i="3" s="1"/>
  <c r="BK185" i="3"/>
  <c r="BJ185" i="3"/>
  <c r="BM185" i="3" s="1"/>
  <c r="BK181" i="3"/>
  <c r="BJ181" i="3"/>
  <c r="BM181" i="3" s="1"/>
  <c r="BK179" i="3"/>
  <c r="BJ179" i="3"/>
  <c r="BM179" i="3" s="1"/>
  <c r="BK173" i="3"/>
  <c r="BJ173" i="3"/>
  <c r="BM173" i="3" s="1"/>
  <c r="BJ149" i="3"/>
  <c r="BM149" i="3" s="1"/>
  <c r="BK149" i="3"/>
  <c r="BK137" i="3"/>
  <c r="BJ137" i="3"/>
  <c r="BM137" i="3" s="1"/>
  <c r="BK133" i="3"/>
  <c r="BJ133" i="3"/>
  <c r="BM133" i="3" s="1"/>
  <c r="BK113" i="3"/>
  <c r="BJ113" i="3"/>
  <c r="BM113" i="3" s="1"/>
  <c r="BJ77" i="3"/>
  <c r="BM77" i="3" s="1"/>
  <c r="BK77" i="3"/>
  <c r="BK67" i="3"/>
  <c r="BJ67" i="3"/>
  <c r="BM67" i="3" s="1"/>
  <c r="BK65" i="3"/>
  <c r="BJ65" i="3"/>
  <c r="BM65" i="3" s="1"/>
  <c r="BK43" i="3"/>
  <c r="BJ43" i="3"/>
  <c r="BM43" i="3" s="1"/>
  <c r="BJ33" i="3"/>
  <c r="BM33" i="3" s="1"/>
  <c r="BK33" i="3"/>
  <c r="U328" i="3"/>
  <c r="T328" i="3"/>
  <c r="W328" i="3" s="1"/>
  <c r="T316" i="3"/>
  <c r="W316" i="3" s="1"/>
  <c r="U316" i="3"/>
  <c r="U314" i="3"/>
  <c r="T314" i="3"/>
  <c r="W314" i="3" s="1"/>
  <c r="T304" i="3"/>
  <c r="W304" i="3" s="1"/>
  <c r="U304" i="3"/>
  <c r="U302" i="3"/>
  <c r="T302" i="3"/>
  <c r="W302" i="3" s="1"/>
  <c r="T300" i="3"/>
  <c r="W300" i="3" s="1"/>
  <c r="U300" i="3"/>
  <c r="T294" i="3"/>
  <c r="W294" i="3" s="1"/>
  <c r="U294" i="3"/>
  <c r="U292" i="3"/>
  <c r="T292" i="3"/>
  <c r="W292" i="3" s="1"/>
  <c r="T288" i="3"/>
  <c r="W288" i="3" s="1"/>
  <c r="U288" i="3"/>
  <c r="T284" i="3"/>
  <c r="W284" i="3" s="1"/>
  <c r="U284" i="3"/>
  <c r="T276" i="3"/>
  <c r="W276" i="3" s="1"/>
  <c r="U276" i="3"/>
  <c r="T274" i="3"/>
  <c r="W274" i="3" s="1"/>
  <c r="U274" i="3"/>
  <c r="T272" i="3"/>
  <c r="W272" i="3" s="1"/>
  <c r="U272" i="3"/>
  <c r="T270" i="3"/>
  <c r="W270" i="3" s="1"/>
  <c r="U270" i="3"/>
  <c r="U262" i="3"/>
  <c r="T262" i="3"/>
  <c r="W262" i="3" s="1"/>
  <c r="U260" i="3"/>
  <c r="T260" i="3"/>
  <c r="W260" i="3" s="1"/>
  <c r="T256" i="3"/>
  <c r="W256" i="3" s="1"/>
  <c r="U256" i="3"/>
  <c r="T254" i="3"/>
  <c r="W254" i="3" s="1"/>
  <c r="U254" i="3"/>
  <c r="T244" i="3"/>
  <c r="W244" i="3" s="1"/>
  <c r="U244" i="3"/>
  <c r="T242" i="3"/>
  <c r="W242" i="3" s="1"/>
  <c r="U242" i="3"/>
  <c r="U236" i="3"/>
  <c r="T236" i="3"/>
  <c r="W236" i="3" s="1"/>
  <c r="U226" i="3"/>
  <c r="T226" i="3"/>
  <c r="W226" i="3" s="1"/>
  <c r="U222" i="3"/>
  <c r="T222" i="3"/>
  <c r="W222" i="3" s="1"/>
  <c r="T220" i="3"/>
  <c r="W220" i="3" s="1"/>
  <c r="U220" i="3"/>
  <c r="T218" i="3"/>
  <c r="W218" i="3" s="1"/>
  <c r="U218" i="3"/>
  <c r="U194" i="3"/>
  <c r="T194" i="3"/>
  <c r="W194" i="3" s="1"/>
  <c r="U186" i="3"/>
  <c r="T186" i="3"/>
  <c r="W186" i="3" s="1"/>
  <c r="T182" i="3"/>
  <c r="W182" i="3" s="1"/>
  <c r="U182" i="3"/>
  <c r="T180" i="3"/>
  <c r="W180" i="3" s="1"/>
  <c r="U180" i="3"/>
  <c r="T158" i="3"/>
  <c r="W158" i="3" s="1"/>
  <c r="U158" i="3"/>
  <c r="U154" i="3"/>
  <c r="T154" i="3"/>
  <c r="W154" i="3" s="1"/>
  <c r="T146" i="3"/>
  <c r="W146" i="3" s="1"/>
  <c r="U146" i="3"/>
  <c r="U132" i="3"/>
  <c r="T132" i="3"/>
  <c r="W132" i="3" s="1"/>
  <c r="U120" i="3"/>
  <c r="T120" i="3"/>
  <c r="W120" i="3" s="1"/>
  <c r="U114" i="3"/>
  <c r="T114" i="3"/>
  <c r="W114" i="3" s="1"/>
  <c r="T108" i="3"/>
  <c r="W108" i="3" s="1"/>
  <c r="U108" i="3"/>
  <c r="U106" i="3"/>
  <c r="T106" i="3"/>
  <c r="W106" i="3" s="1"/>
  <c r="T100" i="3"/>
  <c r="W100" i="3" s="1"/>
  <c r="U100" i="3"/>
  <c r="U96" i="3"/>
  <c r="T96" i="3"/>
  <c r="W96" i="3" s="1"/>
  <c r="U86" i="3"/>
  <c r="T86" i="3"/>
  <c r="W86" i="3" s="1"/>
  <c r="T82" i="3"/>
  <c r="W82" i="3" s="1"/>
  <c r="U82" i="3"/>
  <c r="AN333" i="3"/>
  <c r="AM333" i="3"/>
  <c r="AM33" i="3"/>
  <c r="AM34" i="3"/>
  <c r="AN33" i="3"/>
  <c r="AN34" i="3"/>
  <c r="AN35" i="3"/>
  <c r="AM35" i="3"/>
  <c r="AM36" i="3"/>
  <c r="AN36" i="3"/>
  <c r="AM37" i="3"/>
  <c r="AN37" i="3"/>
  <c r="AM38" i="3"/>
  <c r="AN38" i="3"/>
  <c r="AM39" i="3"/>
  <c r="AN39" i="3"/>
  <c r="AN40" i="3"/>
  <c r="AM40" i="3"/>
  <c r="AM41" i="3"/>
  <c r="AN41" i="3"/>
  <c r="AN42" i="3"/>
  <c r="AM42" i="3"/>
  <c r="AM43" i="3"/>
  <c r="AN43" i="3"/>
  <c r="AN44" i="3"/>
  <c r="AM44" i="3"/>
  <c r="AN45" i="3"/>
  <c r="AM45" i="3"/>
  <c r="AN46" i="3"/>
  <c r="AM46" i="3"/>
  <c r="AM47" i="3"/>
  <c r="AN47" i="3"/>
  <c r="AN48" i="3"/>
  <c r="AM48" i="3"/>
  <c r="AN49" i="3"/>
  <c r="AM49" i="3"/>
  <c r="AM50" i="3"/>
  <c r="AN50" i="3"/>
  <c r="AM51" i="3"/>
  <c r="AN51" i="3"/>
  <c r="AM52" i="3"/>
  <c r="AN52" i="3"/>
  <c r="AN53" i="3"/>
  <c r="AM53" i="3"/>
  <c r="AM54" i="3"/>
  <c r="AN54" i="3"/>
  <c r="AN55" i="3"/>
  <c r="AM55" i="3"/>
  <c r="AN56" i="3"/>
  <c r="AM56" i="3"/>
  <c r="AM57" i="3"/>
  <c r="AN57" i="3"/>
  <c r="AM58" i="3"/>
  <c r="AN58" i="3"/>
  <c r="AN59" i="3"/>
  <c r="AM59" i="3"/>
  <c r="AM60" i="3"/>
  <c r="AN60" i="3"/>
  <c r="AN61" i="3"/>
  <c r="AM61" i="3"/>
  <c r="AM62" i="3"/>
  <c r="AN62" i="3"/>
  <c r="AN63" i="3"/>
  <c r="AM63" i="3"/>
  <c r="AN64" i="3"/>
  <c r="AM64" i="3"/>
  <c r="AN65" i="3"/>
  <c r="AM65" i="3"/>
  <c r="AN66" i="3"/>
  <c r="AM66" i="3"/>
  <c r="AN67" i="3"/>
  <c r="AM67" i="3"/>
  <c r="AN68" i="3"/>
  <c r="AM68" i="3"/>
  <c r="AM69" i="3"/>
  <c r="AN69" i="3"/>
  <c r="AN70" i="3"/>
  <c r="AM70" i="3"/>
  <c r="AM71" i="3"/>
  <c r="AN71" i="3"/>
  <c r="AN72" i="3"/>
  <c r="AM72" i="3"/>
  <c r="AN73" i="3"/>
  <c r="AM73" i="3"/>
  <c r="AN74" i="3"/>
  <c r="AM74" i="3"/>
  <c r="AM75" i="3"/>
  <c r="AN75" i="3"/>
  <c r="AM76" i="3"/>
  <c r="AN76" i="3"/>
  <c r="AM77" i="3"/>
  <c r="AN77" i="3"/>
  <c r="AN78" i="3"/>
  <c r="AM78" i="3"/>
  <c r="AN79" i="3"/>
  <c r="AM79" i="3"/>
  <c r="AM80" i="3"/>
  <c r="AN80" i="3"/>
  <c r="AM81" i="3"/>
  <c r="AN81" i="3"/>
  <c r="AM82" i="3"/>
  <c r="AN82" i="3"/>
  <c r="AN83" i="3"/>
  <c r="AM83" i="3"/>
  <c r="AM84" i="3"/>
  <c r="AN84" i="3"/>
  <c r="AM85" i="3"/>
  <c r="AN85" i="3"/>
  <c r="AM86" i="3"/>
  <c r="AN86" i="3"/>
  <c r="AM87" i="3"/>
  <c r="AN87" i="3"/>
  <c r="AM88" i="3"/>
  <c r="AN88" i="3"/>
  <c r="AN89" i="3"/>
  <c r="AM89" i="3"/>
  <c r="AN90" i="3"/>
  <c r="AM90" i="3"/>
  <c r="AN91" i="3"/>
  <c r="AM91" i="3"/>
  <c r="AN92" i="3"/>
  <c r="AM92" i="3"/>
  <c r="AN93" i="3"/>
  <c r="AM93" i="3"/>
  <c r="AM94" i="3"/>
  <c r="AN94" i="3"/>
  <c r="AM95" i="3"/>
  <c r="AN95" i="3"/>
  <c r="AN96" i="3"/>
  <c r="AM96" i="3"/>
  <c r="AN97" i="3"/>
  <c r="AM97" i="3"/>
  <c r="AN98" i="3"/>
  <c r="AM98" i="3"/>
  <c r="AM99" i="3"/>
  <c r="AN99" i="3"/>
  <c r="AN100" i="3"/>
  <c r="AM100" i="3"/>
  <c r="AN101" i="3"/>
  <c r="AM101" i="3"/>
  <c r="AN102" i="3"/>
  <c r="AM102" i="3"/>
  <c r="AM103" i="3"/>
  <c r="AN103" i="3"/>
  <c r="AN104" i="3"/>
  <c r="AM104" i="3"/>
  <c r="AM105" i="3"/>
  <c r="AN105" i="3"/>
  <c r="AM106" i="3"/>
  <c r="AN106" i="3"/>
  <c r="AM107" i="3"/>
  <c r="AN107" i="3"/>
  <c r="AN108" i="3"/>
  <c r="AM108" i="3"/>
  <c r="AM109" i="3"/>
  <c r="AN109" i="3"/>
  <c r="AN110" i="3"/>
  <c r="AM110" i="3"/>
  <c r="AM111" i="3"/>
  <c r="AN111" i="3"/>
  <c r="AM112" i="3"/>
  <c r="AN112" i="3"/>
  <c r="AN113" i="3"/>
  <c r="AM113" i="3"/>
  <c r="AM114" i="3"/>
  <c r="AN114" i="3"/>
  <c r="AM115" i="3"/>
  <c r="AN115" i="3"/>
  <c r="AN116" i="3"/>
  <c r="AM116" i="3"/>
  <c r="AM117" i="3"/>
  <c r="AN117" i="3"/>
  <c r="AM118" i="3"/>
  <c r="AN118" i="3"/>
  <c r="AM119" i="3"/>
  <c r="AN119" i="3"/>
  <c r="AN120" i="3"/>
  <c r="AM120" i="3"/>
  <c r="AN121" i="3"/>
  <c r="AM121" i="3"/>
  <c r="AN122" i="3"/>
  <c r="AM122" i="3"/>
  <c r="AN123" i="3"/>
  <c r="AM123" i="3"/>
  <c r="AN124" i="3"/>
  <c r="AM124" i="3"/>
  <c r="AM125" i="3"/>
  <c r="AN125" i="3"/>
  <c r="AM126" i="3"/>
  <c r="AN126" i="3"/>
  <c r="AN127" i="3"/>
  <c r="AM127" i="3"/>
  <c r="AM128" i="3"/>
  <c r="AN128" i="3"/>
  <c r="AN129" i="3"/>
  <c r="AM129" i="3"/>
  <c r="AM130" i="3"/>
  <c r="AN130" i="3"/>
  <c r="AM131" i="3"/>
  <c r="AN131" i="3"/>
  <c r="AN132" i="3"/>
  <c r="AM132" i="3"/>
  <c r="AM133" i="3"/>
  <c r="AN133" i="3"/>
  <c r="AM134" i="3"/>
  <c r="AN134" i="3"/>
  <c r="AM135" i="3"/>
  <c r="AN135" i="3"/>
  <c r="AN136" i="3"/>
  <c r="AM136" i="3"/>
  <c r="AM137" i="3"/>
  <c r="AN137" i="3"/>
  <c r="AM138" i="3"/>
  <c r="AN138" i="3"/>
  <c r="AN139" i="3"/>
  <c r="AM139" i="3"/>
  <c r="AN140" i="3"/>
  <c r="AM140" i="3"/>
  <c r="AN141" i="3"/>
  <c r="AM141" i="3"/>
  <c r="AN142" i="3"/>
  <c r="AM142" i="3"/>
  <c r="AM143" i="3"/>
  <c r="AN143" i="3"/>
  <c r="AM144" i="3"/>
  <c r="AN144" i="3"/>
  <c r="AN145" i="3"/>
  <c r="AM145" i="3"/>
  <c r="AM146" i="3"/>
  <c r="AN146" i="3"/>
  <c r="AN147" i="3"/>
  <c r="AM147" i="3"/>
  <c r="AM148" i="3"/>
  <c r="AN148" i="3"/>
  <c r="AN149" i="3"/>
  <c r="AM149" i="3"/>
  <c r="AN150" i="3"/>
  <c r="AM150" i="3"/>
  <c r="AM151" i="3"/>
  <c r="AN151" i="3"/>
  <c r="AM152" i="3"/>
  <c r="AN152" i="3"/>
  <c r="AM153" i="3"/>
  <c r="AN153" i="3"/>
  <c r="AN154" i="3"/>
  <c r="AM154" i="3"/>
  <c r="AM155" i="3"/>
  <c r="AN155" i="3"/>
  <c r="AN156" i="3"/>
  <c r="AM156" i="3"/>
  <c r="AN157" i="3"/>
  <c r="AM157" i="3"/>
  <c r="AM158" i="3"/>
  <c r="AN158" i="3"/>
  <c r="AM159" i="3"/>
  <c r="AN159" i="3"/>
  <c r="AM160" i="3"/>
  <c r="AN160" i="3"/>
  <c r="AM161" i="3"/>
  <c r="AN161" i="3"/>
  <c r="AM162" i="3"/>
  <c r="AN162" i="3"/>
  <c r="AN163" i="3"/>
  <c r="AM163" i="3"/>
  <c r="AN164" i="3"/>
  <c r="AM164" i="3"/>
  <c r="AN165" i="3"/>
  <c r="AM165" i="3"/>
  <c r="AN166" i="3"/>
  <c r="AM166" i="3"/>
  <c r="AN167" i="3"/>
  <c r="AM167" i="3"/>
  <c r="AM168" i="3"/>
  <c r="AN168" i="3"/>
  <c r="AM169" i="3"/>
  <c r="AN169" i="3"/>
  <c r="AM170" i="3"/>
  <c r="AN170" i="3"/>
  <c r="AN171" i="3"/>
  <c r="AM171" i="3"/>
  <c r="AN172" i="3"/>
  <c r="AM172" i="3"/>
  <c r="AN173" i="3"/>
  <c r="AM173" i="3"/>
  <c r="AM174" i="3"/>
  <c r="AN174" i="3"/>
  <c r="AN175" i="3"/>
  <c r="AM175" i="3"/>
  <c r="AM176" i="3"/>
  <c r="AN176" i="3"/>
  <c r="AM177" i="3"/>
  <c r="AN177" i="3"/>
  <c r="AN178" i="3"/>
  <c r="AM178" i="3"/>
  <c r="AM179" i="3"/>
  <c r="AN179" i="3"/>
  <c r="AN180" i="3"/>
  <c r="AM180" i="3"/>
  <c r="AN181" i="3"/>
  <c r="AM181" i="3"/>
  <c r="AM182" i="3"/>
  <c r="AN182" i="3"/>
  <c r="AN183" i="3"/>
  <c r="AM183" i="3"/>
  <c r="AN184" i="3"/>
  <c r="AM184" i="3"/>
  <c r="AM185" i="3"/>
  <c r="AN185" i="3"/>
  <c r="AM186" i="3"/>
  <c r="AN186" i="3"/>
  <c r="AM187" i="3"/>
  <c r="AN187" i="3"/>
  <c r="AN188" i="3"/>
  <c r="AM188" i="3"/>
  <c r="AN189" i="3"/>
  <c r="AM189" i="3"/>
  <c r="AM190" i="3"/>
  <c r="AN190" i="3"/>
  <c r="AN191" i="3"/>
  <c r="AM191" i="3"/>
  <c r="AN192" i="3"/>
  <c r="AM192" i="3"/>
  <c r="AN193" i="3"/>
  <c r="AM193" i="3"/>
  <c r="AN194" i="3"/>
  <c r="AM194" i="3"/>
  <c r="AM195" i="3"/>
  <c r="AN195" i="3"/>
  <c r="AN196" i="3"/>
  <c r="AM196" i="3"/>
  <c r="AN197" i="3"/>
  <c r="AM197" i="3"/>
  <c r="AM198" i="3"/>
  <c r="AN198" i="3"/>
  <c r="AM199" i="3"/>
  <c r="AN199" i="3"/>
  <c r="AN200" i="3"/>
  <c r="AM200" i="3"/>
  <c r="AN201" i="3"/>
  <c r="AM201" i="3"/>
  <c r="AM202" i="3"/>
  <c r="AN202" i="3"/>
  <c r="AN203" i="3"/>
  <c r="AM203" i="3"/>
  <c r="AN204" i="3"/>
  <c r="AM204" i="3"/>
  <c r="AM205" i="3"/>
  <c r="AN205" i="3"/>
  <c r="AN206" i="3"/>
  <c r="AM206" i="3"/>
  <c r="AM207" i="3"/>
  <c r="AN207" i="3"/>
  <c r="AN208" i="3"/>
  <c r="AM208" i="3"/>
  <c r="AN209" i="3"/>
  <c r="AM209" i="3"/>
  <c r="AN210" i="3"/>
  <c r="AM210" i="3"/>
  <c r="AN211" i="3"/>
  <c r="AM211" i="3"/>
  <c r="AN212" i="3"/>
  <c r="AM212" i="3"/>
  <c r="AM213" i="3"/>
  <c r="AN213" i="3"/>
  <c r="AN214" i="3"/>
  <c r="AM214" i="3"/>
  <c r="AM215" i="3"/>
  <c r="AN215" i="3"/>
  <c r="AN216" i="3"/>
  <c r="AM216" i="3"/>
  <c r="AM217" i="3"/>
  <c r="AN217" i="3"/>
  <c r="AM218" i="3"/>
  <c r="AN218" i="3"/>
  <c r="AM219" i="3"/>
  <c r="AN219" i="3"/>
  <c r="AN220" i="3"/>
  <c r="AM220" i="3"/>
  <c r="AN221" i="3"/>
  <c r="AM221" i="3"/>
  <c r="AM222" i="3"/>
  <c r="AN222" i="3"/>
  <c r="AM223" i="3"/>
  <c r="AN223" i="3"/>
  <c r="AN224" i="3"/>
  <c r="AM224" i="3"/>
  <c r="AM225" i="3"/>
  <c r="AN225" i="3"/>
  <c r="AN226" i="3"/>
  <c r="AM226" i="3"/>
  <c r="AM227" i="3"/>
  <c r="AN227" i="3"/>
  <c r="AN228" i="3"/>
  <c r="AM228" i="3"/>
  <c r="AN229" i="3"/>
  <c r="AM229" i="3"/>
  <c r="AN230" i="3"/>
  <c r="AM230" i="3"/>
  <c r="AM231" i="3"/>
  <c r="AN231" i="3"/>
  <c r="AN232" i="3"/>
  <c r="AM232" i="3"/>
  <c r="AM233" i="3"/>
  <c r="AN233" i="3"/>
  <c r="AM234" i="3"/>
  <c r="AN234" i="3"/>
  <c r="AM235" i="3"/>
  <c r="AN235" i="3"/>
  <c r="AN236" i="3"/>
  <c r="AM236" i="3"/>
  <c r="AM237" i="3"/>
  <c r="AN237" i="3"/>
  <c r="AM238" i="3"/>
  <c r="AN238" i="3"/>
  <c r="AM239" i="3"/>
  <c r="AN239" i="3"/>
  <c r="AM240" i="3"/>
  <c r="AN240" i="3"/>
  <c r="AM241" i="3"/>
  <c r="AN241" i="3"/>
  <c r="AN242" i="3"/>
  <c r="AM242" i="3"/>
  <c r="AM243" i="3"/>
  <c r="AN243" i="3"/>
  <c r="AN244" i="3"/>
  <c r="AM244" i="3"/>
  <c r="AM245" i="3"/>
  <c r="AN245" i="3"/>
  <c r="AN246" i="3"/>
  <c r="AM246" i="3"/>
  <c r="AN247" i="3"/>
  <c r="AM247" i="3"/>
  <c r="AM248" i="3"/>
  <c r="AN248" i="3"/>
  <c r="AM249" i="3"/>
  <c r="AN249" i="3"/>
  <c r="AM250" i="3"/>
  <c r="AN250" i="3"/>
  <c r="AM251" i="3"/>
  <c r="AN251" i="3"/>
  <c r="AN252" i="3"/>
  <c r="AM252" i="3"/>
  <c r="AN253" i="3"/>
  <c r="AM253" i="3"/>
  <c r="AM254" i="3"/>
  <c r="AN254" i="3"/>
  <c r="AN255" i="3"/>
  <c r="AM255" i="3"/>
  <c r="AN256" i="3"/>
  <c r="AM256" i="3"/>
  <c r="AN257" i="3"/>
  <c r="AM257" i="3"/>
  <c r="AN258" i="3"/>
  <c r="AM258" i="3"/>
  <c r="AM259" i="3"/>
  <c r="AN259" i="3"/>
  <c r="AM260" i="3"/>
  <c r="AN260" i="3"/>
  <c r="AM261" i="3"/>
  <c r="AN261" i="3"/>
  <c r="AN262" i="3"/>
  <c r="AM262" i="3"/>
  <c r="AM263" i="3"/>
  <c r="AN263" i="3"/>
  <c r="AN264" i="3"/>
  <c r="AM264" i="3"/>
  <c r="AN265" i="3"/>
  <c r="AM265" i="3"/>
  <c r="AN266" i="3"/>
  <c r="AM266" i="3"/>
  <c r="AN267" i="3"/>
  <c r="AM267" i="3"/>
  <c r="AM268" i="3"/>
  <c r="AN268" i="3"/>
  <c r="AN269" i="3"/>
  <c r="AM269" i="3"/>
  <c r="AN270" i="3"/>
  <c r="AM270" i="3"/>
  <c r="AM271" i="3"/>
  <c r="AN271" i="3"/>
  <c r="AM272" i="3"/>
  <c r="AN272" i="3"/>
  <c r="AN273" i="3"/>
  <c r="AM273" i="3"/>
  <c r="AM274" i="3"/>
  <c r="AN274" i="3"/>
  <c r="AM275" i="3"/>
  <c r="AN275" i="3"/>
  <c r="AN276" i="3"/>
  <c r="AM276" i="3"/>
  <c r="AN277" i="3"/>
  <c r="AM277" i="3"/>
  <c r="AM278" i="3"/>
  <c r="AN278" i="3"/>
  <c r="AN279" i="3"/>
  <c r="AM279" i="3"/>
  <c r="AN280" i="3"/>
  <c r="AM280" i="3"/>
  <c r="AN281" i="3"/>
  <c r="AM281" i="3"/>
  <c r="AN282" i="3"/>
  <c r="AM282" i="3"/>
  <c r="AN283" i="3"/>
  <c r="AM283" i="3"/>
  <c r="AM284" i="3"/>
  <c r="AN284" i="3"/>
  <c r="AN285" i="3"/>
  <c r="AM285" i="3"/>
  <c r="AN286" i="3"/>
  <c r="AM286" i="3"/>
  <c r="AN287" i="3"/>
  <c r="AM287" i="3"/>
  <c r="AN288" i="3"/>
  <c r="AM288" i="3"/>
  <c r="AN289" i="3"/>
  <c r="AM289" i="3"/>
  <c r="AN290" i="3"/>
  <c r="AM290" i="3"/>
  <c r="AN291" i="3"/>
  <c r="AM291" i="3"/>
  <c r="AN292" i="3"/>
  <c r="AM292" i="3"/>
  <c r="AN293" i="3"/>
  <c r="AM293" i="3"/>
  <c r="AN294" i="3"/>
  <c r="AM294" i="3"/>
  <c r="AM295" i="3"/>
  <c r="AN295" i="3"/>
  <c r="AN296" i="3"/>
  <c r="AM296" i="3"/>
  <c r="AN297" i="3"/>
  <c r="AM297" i="3"/>
  <c r="AM298" i="3"/>
  <c r="AN298" i="3"/>
  <c r="AM299" i="3"/>
  <c r="AN299" i="3"/>
  <c r="AN300" i="3"/>
  <c r="AM300" i="3"/>
  <c r="AN301" i="3"/>
  <c r="AM301" i="3"/>
  <c r="AN302" i="3"/>
  <c r="AM302" i="3"/>
  <c r="AM303" i="3"/>
  <c r="AN303" i="3"/>
  <c r="AN304" i="3"/>
  <c r="AM304" i="3"/>
  <c r="AN305" i="3"/>
  <c r="AM305" i="3"/>
  <c r="AN306" i="3"/>
  <c r="AM306" i="3"/>
  <c r="AM307" i="3"/>
  <c r="AN307" i="3"/>
  <c r="AN308" i="3"/>
  <c r="AM308" i="3"/>
  <c r="AN309" i="3"/>
  <c r="AM309" i="3"/>
  <c r="AN310" i="3"/>
  <c r="AM310" i="3"/>
  <c r="AM311" i="3"/>
  <c r="AN311" i="3"/>
  <c r="AN312" i="3"/>
  <c r="AM312" i="3"/>
  <c r="AM313" i="3"/>
  <c r="AN313" i="3"/>
  <c r="AN314" i="3"/>
  <c r="AM314" i="3"/>
  <c r="AN315" i="3"/>
  <c r="AM315" i="3"/>
  <c r="AM316" i="3"/>
  <c r="AN316" i="3"/>
  <c r="AN317" i="3"/>
  <c r="AM317" i="3"/>
  <c r="AM318" i="3"/>
  <c r="AN318" i="3"/>
  <c r="AM319" i="3"/>
  <c r="AN319" i="3"/>
  <c r="AM320" i="3"/>
  <c r="AN320" i="3"/>
  <c r="AM321" i="3"/>
  <c r="AN321" i="3"/>
  <c r="AN322" i="3"/>
  <c r="AM322" i="3"/>
  <c r="AM323" i="3"/>
  <c r="AN323" i="3"/>
  <c r="AN324" i="3"/>
  <c r="AM324" i="3"/>
  <c r="AM325" i="3"/>
  <c r="AN325" i="3"/>
  <c r="AM326" i="3"/>
  <c r="AN326" i="3"/>
  <c r="AM327" i="3"/>
  <c r="AN327" i="3"/>
  <c r="AM328" i="3"/>
  <c r="AN328" i="3"/>
  <c r="AM329" i="3"/>
  <c r="AN329" i="3"/>
  <c r="AN330" i="3"/>
  <c r="AM330" i="3"/>
  <c r="AN331" i="3"/>
  <c r="AM331" i="3"/>
  <c r="AN332" i="3"/>
  <c r="AM332" i="3"/>
  <c r="N146" i="3"/>
  <c r="M146" i="3"/>
  <c r="P146" i="3" s="1"/>
  <c r="N189" i="3"/>
  <c r="M189" i="3"/>
  <c r="P189" i="3" s="1"/>
  <c r="N221" i="3"/>
  <c r="M221" i="3"/>
  <c r="P221" i="3" s="1"/>
  <c r="N275" i="3"/>
  <c r="M275" i="3"/>
  <c r="P275" i="3" s="1"/>
  <c r="M289" i="3"/>
  <c r="P289" i="3" s="1"/>
  <c r="N289" i="3"/>
  <c r="M303" i="3"/>
  <c r="P303" i="3" s="1"/>
  <c r="N303" i="3"/>
  <c r="M332" i="3"/>
  <c r="P332" i="3" s="1"/>
  <c r="N332" i="3"/>
  <c r="M201" i="3"/>
  <c r="P201" i="3" s="1"/>
  <c r="N201" i="3"/>
  <c r="M158" i="3"/>
  <c r="P158" i="3" s="1"/>
  <c r="N158" i="3"/>
  <c r="N147" i="3"/>
  <c r="M147" i="3"/>
  <c r="P147" i="3" s="1"/>
  <c r="N137" i="3"/>
  <c r="M137" i="3"/>
  <c r="P137" i="3" s="1"/>
  <c r="M115" i="3"/>
  <c r="P115" i="3" s="1"/>
  <c r="N115" i="3"/>
  <c r="M105" i="3"/>
  <c r="P105" i="3" s="1"/>
  <c r="N105" i="3"/>
  <c r="N94" i="3"/>
  <c r="M94" i="3"/>
  <c r="P94" i="3" s="1"/>
  <c r="N83" i="3"/>
  <c r="M83" i="3"/>
  <c r="P83" i="3" s="1"/>
  <c r="M73" i="3"/>
  <c r="P73" i="3" s="1"/>
  <c r="N73" i="3"/>
  <c r="M328" i="3"/>
  <c r="P328" i="3" s="1"/>
  <c r="N328" i="3"/>
  <c r="N317" i="3"/>
  <c r="M317" i="3"/>
  <c r="P317" i="3" s="1"/>
  <c r="N296" i="3"/>
  <c r="M296" i="3"/>
  <c r="P296" i="3" s="1"/>
  <c r="N264" i="3"/>
  <c r="M264" i="3"/>
  <c r="P264" i="3" s="1"/>
  <c r="N243" i="3"/>
  <c r="M243" i="3"/>
  <c r="P243" i="3" s="1"/>
  <c r="M232" i="3"/>
  <c r="P232" i="3" s="1"/>
  <c r="N200" i="3"/>
  <c r="M179" i="3"/>
  <c r="P179" i="3" s="1"/>
  <c r="N179" i="3"/>
  <c r="M168" i="3"/>
  <c r="P168" i="3" s="1"/>
  <c r="M136" i="3"/>
  <c r="P136" i="3" s="1"/>
  <c r="N104" i="3"/>
  <c r="M104" i="3"/>
  <c r="P104" i="3" s="1"/>
  <c r="N72" i="3"/>
  <c r="M59" i="3"/>
  <c r="P59" i="3" s="1"/>
  <c r="N59" i="3"/>
  <c r="M43" i="3"/>
  <c r="P43" i="3" s="1"/>
  <c r="N43" i="3"/>
  <c r="M252" i="3"/>
  <c r="P252" i="3" s="1"/>
  <c r="N252" i="3"/>
  <c r="N231" i="3"/>
  <c r="M231" i="3"/>
  <c r="P231" i="3" s="1"/>
  <c r="N209" i="3"/>
  <c r="M209" i="3"/>
  <c r="P209" i="3" s="1"/>
  <c r="N199" i="3"/>
  <c r="M199" i="3"/>
  <c r="P199" i="3" s="1"/>
  <c r="N188" i="3"/>
  <c r="N177" i="3"/>
  <c r="M177" i="3"/>
  <c r="P177" i="3" s="1"/>
  <c r="M156" i="3"/>
  <c r="P156" i="3" s="1"/>
  <c r="M145" i="3"/>
  <c r="P145" i="3" s="1"/>
  <c r="N145" i="3"/>
  <c r="M135" i="3"/>
  <c r="P135" i="3" s="1"/>
  <c r="N135" i="3"/>
  <c r="N103" i="3"/>
  <c r="M103" i="3"/>
  <c r="P103" i="3" s="1"/>
  <c r="N92" i="3"/>
  <c r="M71" i="3"/>
  <c r="P71" i="3" s="1"/>
  <c r="N71" i="3"/>
  <c r="N57" i="3"/>
  <c r="M57" i="3"/>
  <c r="P57" i="3" s="1"/>
  <c r="M41" i="3"/>
  <c r="P41" i="3" s="1"/>
  <c r="N41" i="3"/>
  <c r="M64" i="3"/>
  <c r="P64" i="3" s="1"/>
  <c r="N64" i="3"/>
  <c r="N56" i="3"/>
  <c r="N48" i="3"/>
  <c r="N333" i="3"/>
  <c r="M333" i="3"/>
  <c r="P333" i="3" s="1"/>
  <c r="M326" i="3"/>
  <c r="P326" i="3" s="1"/>
  <c r="N326" i="3"/>
  <c r="N318" i="3"/>
  <c r="M318" i="3"/>
  <c r="P318" i="3" s="1"/>
  <c r="N310" i="3"/>
  <c r="M310" i="3"/>
  <c r="P310" i="3" s="1"/>
  <c r="N302" i="3"/>
  <c r="M302" i="3"/>
  <c r="P302" i="3" s="1"/>
  <c r="M294" i="3"/>
  <c r="P294" i="3" s="1"/>
  <c r="N294" i="3"/>
  <c r="N286" i="3"/>
  <c r="M286" i="3"/>
  <c r="P286" i="3" s="1"/>
  <c r="M278" i="3"/>
  <c r="P278" i="3" s="1"/>
  <c r="N278" i="3"/>
  <c r="M270" i="3"/>
  <c r="P270" i="3" s="1"/>
  <c r="N270" i="3"/>
  <c r="N254" i="3"/>
  <c r="M254" i="3"/>
  <c r="P254" i="3" s="1"/>
  <c r="M238" i="3"/>
  <c r="P238" i="3" s="1"/>
  <c r="N238" i="3"/>
  <c r="N230" i="3"/>
  <c r="M230" i="3"/>
  <c r="P230" i="3" s="1"/>
  <c r="M222" i="3"/>
  <c r="P222" i="3" s="1"/>
  <c r="N222" i="3"/>
  <c r="N214" i="3"/>
  <c r="M214" i="3"/>
  <c r="P214" i="3" s="1"/>
  <c r="N198" i="3"/>
  <c r="M198" i="3"/>
  <c r="P198" i="3" s="1"/>
  <c r="N190" i="3"/>
  <c r="M190" i="3"/>
  <c r="P190" i="3" s="1"/>
  <c r="N174" i="3"/>
  <c r="M174" i="3"/>
  <c r="P174" i="3" s="1"/>
  <c r="N142" i="3"/>
  <c r="M142" i="3"/>
  <c r="P142" i="3" s="1"/>
  <c r="M134" i="3"/>
  <c r="P134" i="3" s="1"/>
  <c r="N134" i="3"/>
  <c r="M126" i="3"/>
  <c r="P126" i="3" s="1"/>
  <c r="N126" i="3"/>
  <c r="N78" i="3"/>
  <c r="M78" i="3"/>
  <c r="P78" i="3" s="1"/>
  <c r="N70" i="3"/>
  <c r="M70" i="3"/>
  <c r="P70" i="3" s="1"/>
  <c r="N62" i="3"/>
  <c r="M62" i="3"/>
  <c r="P62" i="3" s="1"/>
  <c r="N54" i="3"/>
  <c r="M54" i="3"/>
  <c r="P54" i="3" s="1"/>
  <c r="N46" i="3"/>
  <c r="M46" i="3"/>
  <c r="P46" i="3" s="1"/>
  <c r="BK324" i="3"/>
  <c r="BJ324" i="3"/>
  <c r="BM324" i="3" s="1"/>
  <c r="BK322" i="3"/>
  <c r="BJ322" i="3"/>
  <c r="BM322" i="3" s="1"/>
  <c r="BJ320" i="3"/>
  <c r="BM320" i="3" s="1"/>
  <c r="BK320" i="3"/>
  <c r="BK316" i="3"/>
  <c r="BJ316" i="3"/>
  <c r="BM316" i="3" s="1"/>
  <c r="BJ314" i="3"/>
  <c r="BM314" i="3" s="1"/>
  <c r="BK314" i="3"/>
  <c r="BJ306" i="3"/>
  <c r="BM306" i="3" s="1"/>
  <c r="BK306" i="3"/>
  <c r="BJ304" i="3"/>
  <c r="BM304" i="3" s="1"/>
  <c r="BK304" i="3"/>
  <c r="BK300" i="3"/>
  <c r="BJ300" i="3"/>
  <c r="BM300" i="3" s="1"/>
  <c r="BJ298" i="3"/>
  <c r="BM298" i="3" s="1"/>
  <c r="BK298" i="3"/>
  <c r="BJ296" i="3"/>
  <c r="BM296" i="3" s="1"/>
  <c r="BK296" i="3"/>
  <c r="BJ288" i="3"/>
  <c r="BM288" i="3" s="1"/>
  <c r="BK288" i="3"/>
  <c r="BJ286" i="3"/>
  <c r="BM286" i="3" s="1"/>
  <c r="BK286" i="3"/>
  <c r="BK284" i="3"/>
  <c r="BJ284" i="3"/>
  <c r="BM284" i="3" s="1"/>
  <c r="BJ280" i="3"/>
  <c r="BM280" i="3" s="1"/>
  <c r="BK280" i="3"/>
  <c r="BK278" i="3"/>
  <c r="BJ278" i="3"/>
  <c r="BM278" i="3" s="1"/>
  <c r="BJ272" i="3"/>
  <c r="BM272" i="3" s="1"/>
  <c r="BK272" i="3"/>
  <c r="BK270" i="3"/>
  <c r="BJ270" i="3"/>
  <c r="BM270" i="3" s="1"/>
  <c r="BK264" i="3"/>
  <c r="BJ264" i="3"/>
  <c r="BM264" i="3" s="1"/>
  <c r="BJ258" i="3"/>
  <c r="BM258" i="3" s="1"/>
  <c r="BK258" i="3"/>
  <c r="BJ256" i="3"/>
  <c r="BM256" i="3" s="1"/>
  <c r="BK256" i="3"/>
  <c r="BK250" i="3"/>
  <c r="BJ250" i="3"/>
  <c r="BM250" i="3" s="1"/>
  <c r="BK246" i="3"/>
  <c r="BJ246" i="3"/>
  <c r="BM246" i="3" s="1"/>
  <c r="BJ240" i="3"/>
  <c r="BM240" i="3" s="1"/>
  <c r="BK240" i="3"/>
  <c r="BK238" i="3"/>
  <c r="BJ238" i="3"/>
  <c r="BM238" i="3" s="1"/>
  <c r="BK236" i="3"/>
  <c r="BJ234" i="3"/>
  <c r="BM234" i="3" s="1"/>
  <c r="BK234" i="3"/>
  <c r="BJ232" i="3"/>
  <c r="BM232" i="3" s="1"/>
  <c r="BJ224" i="3"/>
  <c r="BM224" i="3" s="1"/>
  <c r="BK222" i="3"/>
  <c r="BJ222" i="3"/>
  <c r="BM222" i="3" s="1"/>
  <c r="BK220" i="3"/>
  <c r="BJ220" i="3"/>
  <c r="BM220" i="3" s="1"/>
  <c r="BK218" i="3"/>
  <c r="BJ218" i="3"/>
  <c r="BM218" i="3" s="1"/>
  <c r="BK214" i="3"/>
  <c r="BJ214" i="3"/>
  <c r="BM214" i="3" s="1"/>
  <c r="BJ210" i="3"/>
  <c r="BM210" i="3" s="1"/>
  <c r="BK210" i="3"/>
  <c r="BK208" i="3"/>
  <c r="BJ196" i="3"/>
  <c r="BM196" i="3" s="1"/>
  <c r="BJ194" i="3"/>
  <c r="BM194" i="3" s="1"/>
  <c r="BK194" i="3"/>
  <c r="BK192" i="3"/>
  <c r="BJ190" i="3"/>
  <c r="BM190" i="3" s="1"/>
  <c r="BK190" i="3"/>
  <c r="BK180" i="3"/>
  <c r="BJ176" i="3"/>
  <c r="BM176" i="3" s="1"/>
  <c r="BK172" i="3"/>
  <c r="BK152" i="3"/>
  <c r="BJ146" i="3"/>
  <c r="BM146" i="3" s="1"/>
  <c r="BK146" i="3"/>
  <c r="BJ144" i="3"/>
  <c r="BM144" i="3" s="1"/>
  <c r="BJ138" i="3"/>
  <c r="BM138" i="3" s="1"/>
  <c r="BK138" i="3"/>
  <c r="BK136" i="3"/>
  <c r="BK124" i="3"/>
  <c r="BJ124" i="3"/>
  <c r="BM124" i="3" s="1"/>
  <c r="BJ120" i="3"/>
  <c r="BM120" i="3" s="1"/>
  <c r="BK118" i="3"/>
  <c r="BJ118" i="3"/>
  <c r="BM118" i="3" s="1"/>
  <c r="BK116" i="3"/>
  <c r="BJ116" i="3"/>
  <c r="BM116" i="3" s="1"/>
  <c r="BK114" i="3"/>
  <c r="BJ114" i="3"/>
  <c r="BM114" i="3" s="1"/>
  <c r="BJ112" i="3"/>
  <c r="BM112" i="3" s="1"/>
  <c r="BK104" i="3"/>
  <c r="BJ100" i="3"/>
  <c r="BM100" i="3" s="1"/>
  <c r="BK96" i="3"/>
  <c r="BJ92" i="3"/>
  <c r="BM92" i="3" s="1"/>
  <c r="BK92" i="3"/>
  <c r="BK84" i="3"/>
  <c r="BK82" i="3"/>
  <c r="BJ82" i="3"/>
  <c r="BM82" i="3" s="1"/>
  <c r="BK76" i="3"/>
  <c r="BJ76" i="3"/>
  <c r="BM76" i="3" s="1"/>
  <c r="BJ74" i="3"/>
  <c r="BM74" i="3" s="1"/>
  <c r="BK74" i="3"/>
  <c r="BJ72" i="3"/>
  <c r="BM72" i="3" s="1"/>
  <c r="BJ188" i="3"/>
  <c r="BM188" i="3" s="1"/>
  <c r="BK188" i="3"/>
  <c r="BK186" i="3"/>
  <c r="BJ186" i="3"/>
  <c r="BM186" i="3" s="1"/>
  <c r="BJ184" i="3"/>
  <c r="BM184" i="3" s="1"/>
  <c r="BK184" i="3"/>
  <c r="BJ182" i="3"/>
  <c r="BM182" i="3" s="1"/>
  <c r="BK182" i="3"/>
  <c r="BJ178" i="3"/>
  <c r="BM178" i="3" s="1"/>
  <c r="BK178" i="3"/>
  <c r="BJ174" i="3"/>
  <c r="BM174" i="3" s="1"/>
  <c r="BK174" i="3"/>
  <c r="BJ170" i="3"/>
  <c r="BM170" i="3" s="1"/>
  <c r="BK170" i="3"/>
  <c r="BJ168" i="3"/>
  <c r="BM168" i="3" s="1"/>
  <c r="BK168" i="3"/>
  <c r="BK166" i="3"/>
  <c r="BJ166" i="3"/>
  <c r="BM166" i="3" s="1"/>
  <c r="BK164" i="3"/>
  <c r="BJ164" i="3"/>
  <c r="BM164" i="3" s="1"/>
  <c r="BK162" i="3"/>
  <c r="BJ162" i="3"/>
  <c r="BM162" i="3" s="1"/>
  <c r="BJ160" i="3"/>
  <c r="BM160" i="3" s="1"/>
  <c r="BK160" i="3"/>
  <c r="BJ158" i="3"/>
  <c r="BM158" i="3" s="1"/>
  <c r="BK158" i="3"/>
  <c r="BK156" i="3"/>
  <c r="BJ156" i="3"/>
  <c r="BM156" i="3" s="1"/>
  <c r="BK154" i="3"/>
  <c r="BJ154" i="3"/>
  <c r="BM154" i="3" s="1"/>
  <c r="BJ150" i="3"/>
  <c r="BM150" i="3" s="1"/>
  <c r="BK150" i="3"/>
  <c r="BK148" i="3"/>
  <c r="BJ148" i="3"/>
  <c r="BM148" i="3" s="1"/>
  <c r="BK142" i="3"/>
  <c r="BJ142" i="3"/>
  <c r="BM142" i="3" s="1"/>
  <c r="BK140" i="3"/>
  <c r="BJ140" i="3"/>
  <c r="BM140" i="3" s="1"/>
  <c r="BJ134" i="3"/>
  <c r="BM134" i="3" s="1"/>
  <c r="BK134" i="3"/>
  <c r="BK132" i="3"/>
  <c r="BJ132" i="3"/>
  <c r="BM132" i="3" s="1"/>
  <c r="BK130" i="3"/>
  <c r="BJ130" i="3"/>
  <c r="BM130" i="3" s="1"/>
  <c r="BK128" i="3"/>
  <c r="BJ128" i="3"/>
  <c r="BM128" i="3" s="1"/>
  <c r="BJ126" i="3"/>
  <c r="BM126" i="3" s="1"/>
  <c r="BK126" i="3"/>
  <c r="BK122" i="3"/>
  <c r="BJ122" i="3"/>
  <c r="BM122" i="3" s="1"/>
  <c r="BK110" i="3"/>
  <c r="BJ110" i="3"/>
  <c r="BM110" i="3" s="1"/>
  <c r="BK108" i="3"/>
  <c r="BJ108" i="3"/>
  <c r="BM108" i="3" s="1"/>
  <c r="BK106" i="3"/>
  <c r="BJ106" i="3"/>
  <c r="BM106" i="3" s="1"/>
  <c r="BJ102" i="3"/>
  <c r="BM102" i="3" s="1"/>
  <c r="BK102" i="3"/>
  <c r="BJ98" i="3"/>
  <c r="BM98" i="3" s="1"/>
  <c r="BK98" i="3"/>
  <c r="BJ94" i="3"/>
  <c r="BM94" i="3" s="1"/>
  <c r="BK94" i="3"/>
  <c r="BJ90" i="3"/>
  <c r="BM90" i="3" s="1"/>
  <c r="BK90" i="3"/>
  <c r="BK88" i="3"/>
  <c r="BJ88" i="3"/>
  <c r="BM88" i="3" s="1"/>
  <c r="BJ86" i="3"/>
  <c r="BM86" i="3" s="1"/>
  <c r="BK86" i="3"/>
  <c r="BJ80" i="3"/>
  <c r="BM80" i="3" s="1"/>
  <c r="BK80" i="3"/>
  <c r="BJ78" i="3"/>
  <c r="BM78" i="3" s="1"/>
  <c r="BK78" i="3"/>
  <c r="BK66" i="3"/>
  <c r="BJ66" i="3"/>
  <c r="BM66" i="3" s="1"/>
  <c r="BK64" i="3"/>
  <c r="BJ64" i="3"/>
  <c r="BM64" i="3" s="1"/>
  <c r="BJ62" i="3"/>
  <c r="BM62" i="3" s="1"/>
  <c r="BK62" i="3"/>
  <c r="BK58" i="3"/>
  <c r="BJ58" i="3"/>
  <c r="BM58" i="3" s="1"/>
  <c r="BK50" i="3"/>
  <c r="BJ50" i="3"/>
  <c r="BM50" i="3" s="1"/>
  <c r="BJ44" i="3"/>
  <c r="BM44" i="3" s="1"/>
  <c r="BK44" i="3"/>
  <c r="BJ42" i="3"/>
  <c r="BM42" i="3" s="1"/>
  <c r="BK42" i="3"/>
  <c r="BJ38" i="3"/>
  <c r="BM38" i="3" s="1"/>
  <c r="BK38" i="3"/>
  <c r="BJ36" i="3"/>
  <c r="BM36" i="3" s="1"/>
  <c r="BK36" i="3"/>
  <c r="U327" i="3"/>
  <c r="T327" i="3"/>
  <c r="W327" i="3" s="1"/>
  <c r="T319" i="3"/>
  <c r="W319" i="3" s="1"/>
  <c r="U319" i="3"/>
  <c r="T317" i="3"/>
  <c r="W317" i="3" s="1"/>
  <c r="U317" i="3"/>
  <c r="U315" i="3"/>
  <c r="T315" i="3"/>
  <c r="W315" i="3" s="1"/>
  <c r="T313" i="3"/>
  <c r="W313" i="3" s="1"/>
  <c r="U313" i="3"/>
  <c r="T305" i="3"/>
  <c r="W305" i="3" s="1"/>
  <c r="U305" i="3"/>
  <c r="U301" i="3"/>
  <c r="T301" i="3"/>
  <c r="W301" i="3" s="1"/>
  <c r="T299" i="3"/>
  <c r="W299" i="3" s="1"/>
  <c r="U299" i="3"/>
  <c r="U295" i="3"/>
  <c r="T295" i="3"/>
  <c r="W295" i="3" s="1"/>
  <c r="U293" i="3"/>
  <c r="T293" i="3"/>
  <c r="W293" i="3" s="1"/>
  <c r="T289" i="3"/>
  <c r="W289" i="3" s="1"/>
  <c r="U289" i="3"/>
  <c r="T285" i="3"/>
  <c r="W285" i="3" s="1"/>
  <c r="U285" i="3"/>
  <c r="U277" i="3"/>
  <c r="T277" i="3"/>
  <c r="W277" i="3" s="1"/>
  <c r="U271" i="3"/>
  <c r="T271" i="3"/>
  <c r="W271" i="3" s="1"/>
  <c r="T269" i="3"/>
  <c r="W269" i="3" s="1"/>
  <c r="U269" i="3"/>
  <c r="U263" i="3"/>
  <c r="T263" i="3"/>
  <c r="W263" i="3" s="1"/>
  <c r="U261" i="3"/>
  <c r="T261" i="3"/>
  <c r="W261" i="3" s="1"/>
  <c r="T255" i="3"/>
  <c r="W255" i="3" s="1"/>
  <c r="U255" i="3"/>
  <c r="T251" i="3"/>
  <c r="W251" i="3" s="1"/>
  <c r="U251" i="3"/>
  <c r="U245" i="3"/>
  <c r="T245" i="3"/>
  <c r="W245" i="3" s="1"/>
  <c r="T229" i="3"/>
  <c r="W229" i="3" s="1"/>
  <c r="U229" i="3"/>
  <c r="T219" i="3"/>
  <c r="W219" i="3" s="1"/>
  <c r="U219" i="3"/>
  <c r="U215" i="3"/>
  <c r="T215" i="3"/>
  <c r="W215" i="3" s="1"/>
  <c r="T193" i="3"/>
  <c r="W193" i="3" s="1"/>
  <c r="U193" i="3"/>
  <c r="U189" i="3"/>
  <c r="T189" i="3"/>
  <c r="W189" i="3" s="1"/>
  <c r="T185" i="3"/>
  <c r="W185" i="3" s="1"/>
  <c r="U185" i="3"/>
  <c r="T181" i="3"/>
  <c r="W181" i="3" s="1"/>
  <c r="U181" i="3"/>
  <c r="T169" i="3"/>
  <c r="W169" i="3" s="1"/>
  <c r="U169" i="3"/>
  <c r="U163" i="3"/>
  <c r="T163" i="3"/>
  <c r="W163" i="3" s="1"/>
  <c r="T161" i="3"/>
  <c r="W161" i="3" s="1"/>
  <c r="U161" i="3"/>
  <c r="U157" i="3"/>
  <c r="T157" i="3"/>
  <c r="W157" i="3" s="1"/>
  <c r="T141" i="3"/>
  <c r="W141" i="3" s="1"/>
  <c r="U141" i="3"/>
  <c r="U133" i="3"/>
  <c r="T133" i="3"/>
  <c r="W133" i="3" s="1"/>
  <c r="U129" i="3"/>
  <c r="T129" i="3"/>
  <c r="W129" i="3" s="1"/>
  <c r="U125" i="3"/>
  <c r="T125" i="3"/>
  <c r="W125" i="3" s="1"/>
  <c r="U121" i="3"/>
  <c r="T121" i="3"/>
  <c r="W121" i="3" s="1"/>
  <c r="T113" i="3"/>
  <c r="W113" i="3" s="1"/>
  <c r="U113" i="3"/>
  <c r="T111" i="3"/>
  <c r="W111" i="3" s="1"/>
  <c r="U111" i="3"/>
  <c r="T109" i="3"/>
  <c r="W109" i="3" s="1"/>
  <c r="U109" i="3"/>
  <c r="T105" i="3"/>
  <c r="W105" i="3" s="1"/>
  <c r="U105" i="3"/>
  <c r="U101" i="3"/>
  <c r="T101" i="3"/>
  <c r="W101" i="3" s="1"/>
  <c r="U97" i="3"/>
  <c r="T97" i="3"/>
  <c r="W97" i="3" s="1"/>
  <c r="T93" i="3"/>
  <c r="W93" i="3" s="1"/>
  <c r="U93" i="3"/>
  <c r="T89" i="3"/>
  <c r="W89" i="3" s="1"/>
  <c r="U89" i="3"/>
  <c r="U77" i="3"/>
  <c r="T77" i="3"/>
  <c r="W77" i="3" s="1"/>
  <c r="U75" i="3"/>
  <c r="T75" i="3"/>
  <c r="W75" i="3" s="1"/>
  <c r="U73" i="3"/>
  <c r="T73" i="3"/>
  <c r="W73" i="3" s="1"/>
  <c r="T67" i="3"/>
  <c r="W67" i="3" s="1"/>
  <c r="U67" i="3"/>
  <c r="T61" i="3"/>
  <c r="W61" i="3" s="1"/>
  <c r="U61" i="3"/>
  <c r="U59" i="3"/>
  <c r="T59" i="3"/>
  <c r="W59" i="3" s="1"/>
  <c r="U47" i="3"/>
  <c r="T47" i="3"/>
  <c r="W47" i="3" s="1"/>
  <c r="U41" i="3"/>
  <c r="T41" i="3"/>
  <c r="W41" i="3" s="1"/>
  <c r="U34" i="3"/>
  <c r="T34" i="3"/>
  <c r="W34" i="3" s="1"/>
  <c r="AV332" i="3"/>
  <c r="AY332" i="3" s="1"/>
  <c r="AW332" i="3"/>
  <c r="AW330" i="3"/>
  <c r="AV330" i="3"/>
  <c r="AY330" i="3" s="1"/>
  <c r="AV328" i="3"/>
  <c r="AY328" i="3" s="1"/>
  <c r="AW328" i="3"/>
  <c r="AV324" i="3"/>
  <c r="AY324" i="3" s="1"/>
  <c r="AW324" i="3"/>
  <c r="AV322" i="3"/>
  <c r="AY322" i="3" s="1"/>
  <c r="AW322" i="3"/>
  <c r="AW320" i="3"/>
  <c r="AV320" i="3"/>
  <c r="AY320" i="3" s="1"/>
  <c r="AV318" i="3"/>
  <c r="AY318" i="3" s="1"/>
  <c r="AW318" i="3"/>
  <c r="AW316" i="3"/>
  <c r="AV316" i="3"/>
  <c r="AY316" i="3" s="1"/>
  <c r="AW314" i="3"/>
  <c r="AV314" i="3"/>
  <c r="AY314" i="3" s="1"/>
  <c r="AV312" i="3"/>
  <c r="AY312" i="3" s="1"/>
  <c r="AW312" i="3"/>
  <c r="AW308" i="3"/>
  <c r="AV308" i="3"/>
  <c r="AY308" i="3" s="1"/>
  <c r="AV302" i="3"/>
  <c r="AY302" i="3" s="1"/>
  <c r="AW302" i="3"/>
  <c r="AW300" i="3"/>
  <c r="AV300" i="3"/>
  <c r="AY300" i="3" s="1"/>
  <c r="AW294" i="3"/>
  <c r="AV294" i="3"/>
  <c r="AY294" i="3" s="1"/>
  <c r="AV292" i="3"/>
  <c r="AY292" i="3" s="1"/>
  <c r="AW292" i="3"/>
  <c r="AV290" i="3"/>
  <c r="AY290" i="3" s="1"/>
  <c r="AW290" i="3"/>
  <c r="AW288" i="3"/>
  <c r="AV288" i="3"/>
  <c r="AY288" i="3" s="1"/>
  <c r="AV286" i="3"/>
  <c r="AY286" i="3" s="1"/>
  <c r="AW286" i="3"/>
  <c r="AW284" i="3"/>
  <c r="AV284" i="3"/>
  <c r="AY284" i="3" s="1"/>
  <c r="AV282" i="3"/>
  <c r="AY282" i="3" s="1"/>
  <c r="AW282" i="3"/>
  <c r="AW278" i="3"/>
  <c r="AV278" i="3"/>
  <c r="AY278" i="3" s="1"/>
  <c r="AW276" i="3"/>
  <c r="AV276" i="3"/>
  <c r="AY276" i="3" s="1"/>
  <c r="AW274" i="3"/>
  <c r="AV274" i="3"/>
  <c r="AY274" i="3" s="1"/>
  <c r="AV270" i="3"/>
  <c r="AY270" i="3" s="1"/>
  <c r="AW270" i="3"/>
  <c r="AW268" i="3"/>
  <c r="AV268" i="3"/>
  <c r="AY268" i="3" s="1"/>
  <c r="AW266" i="3"/>
  <c r="AV266" i="3"/>
  <c r="AY266" i="3" s="1"/>
  <c r="AV264" i="3"/>
  <c r="AY264" i="3" s="1"/>
  <c r="AW264" i="3"/>
  <c r="AV262" i="3"/>
  <c r="AY262" i="3" s="1"/>
  <c r="AW262" i="3"/>
  <c r="AV260" i="3"/>
  <c r="AY260" i="3" s="1"/>
  <c r="AW260" i="3"/>
  <c r="AW258" i="3"/>
  <c r="AV258" i="3"/>
  <c r="AY258" i="3" s="1"/>
  <c r="AV254" i="3"/>
  <c r="AY254" i="3" s="1"/>
  <c r="AW254" i="3"/>
  <c r="AW252" i="3"/>
  <c r="AV252" i="3"/>
  <c r="AY252" i="3" s="1"/>
  <c r="AW250" i="3"/>
  <c r="AV250" i="3"/>
  <c r="AY250" i="3" s="1"/>
  <c r="AV246" i="3"/>
  <c r="AY246" i="3" s="1"/>
  <c r="AW246" i="3"/>
  <c r="AV244" i="3"/>
  <c r="AY244" i="3" s="1"/>
  <c r="AW244" i="3"/>
  <c r="AW242" i="3"/>
  <c r="AV242" i="3"/>
  <c r="AY242" i="3" s="1"/>
  <c r="AV230" i="3"/>
  <c r="AY230" i="3" s="1"/>
  <c r="AW230" i="3"/>
  <c r="AV228" i="3"/>
  <c r="AY228" i="3" s="1"/>
  <c r="AW228" i="3"/>
  <c r="AV222" i="3"/>
  <c r="AY222" i="3" s="1"/>
  <c r="AW222" i="3"/>
  <c r="AV200" i="3"/>
  <c r="AY200" i="3" s="1"/>
  <c r="AW200" i="3"/>
  <c r="AV192" i="3"/>
  <c r="AY192" i="3" s="1"/>
  <c r="AW192" i="3"/>
  <c r="AV184" i="3"/>
  <c r="AY184" i="3" s="1"/>
  <c r="AW184" i="3"/>
  <c r="AV182" i="3"/>
  <c r="AY182" i="3" s="1"/>
  <c r="AW182" i="3"/>
  <c r="AV172" i="3"/>
  <c r="AY172" i="3" s="1"/>
  <c r="AW172" i="3"/>
  <c r="AV166" i="3"/>
  <c r="AY166" i="3" s="1"/>
  <c r="AW166" i="3"/>
  <c r="AV132" i="3"/>
  <c r="AY132" i="3" s="1"/>
  <c r="AW132" i="3"/>
  <c r="AW120" i="3"/>
  <c r="AV120" i="3"/>
  <c r="AY120" i="3" s="1"/>
  <c r="AW108" i="3"/>
  <c r="AV108" i="3"/>
  <c r="AY108" i="3" s="1"/>
  <c r="AW104" i="3"/>
  <c r="AV104" i="3"/>
  <c r="AY104" i="3" s="1"/>
  <c r="AW96" i="3"/>
  <c r="AV96" i="3"/>
  <c r="AY96" i="3" s="1"/>
  <c r="AV80" i="3"/>
  <c r="AY80" i="3" s="1"/>
  <c r="AW80" i="3"/>
  <c r="AV64" i="3"/>
  <c r="AY64" i="3" s="1"/>
  <c r="AW64" i="3"/>
  <c r="AV62" i="3"/>
  <c r="AY62" i="3" s="1"/>
  <c r="AW62" i="3"/>
  <c r="AW54" i="3"/>
  <c r="AV54" i="3"/>
  <c r="AY54" i="3" s="1"/>
  <c r="AV44" i="3"/>
  <c r="AY44" i="3" s="1"/>
  <c r="AW44" i="3"/>
  <c r="AW42" i="3"/>
  <c r="AV42" i="3"/>
  <c r="AY42" i="3" s="1"/>
  <c r="AW38" i="3"/>
  <c r="AV38" i="3"/>
  <c r="AY38" i="3" s="1"/>
  <c r="AV36" i="3"/>
  <c r="AY36" i="3" s="1"/>
  <c r="AW36" i="3"/>
  <c r="AW33" i="3"/>
  <c r="AV33" i="3"/>
  <c r="AY33" i="3" s="1"/>
  <c r="AW333" i="3"/>
  <c r="AV333" i="3"/>
  <c r="AY333" i="3" s="1"/>
  <c r="BC327" i="3"/>
  <c r="BF327" i="3" s="1"/>
  <c r="BD327" i="3"/>
  <c r="BD323" i="3"/>
  <c r="BC323" i="3"/>
  <c r="BF323" i="3" s="1"/>
  <c r="BD321" i="3"/>
  <c r="BC321" i="3"/>
  <c r="BF321" i="3" s="1"/>
  <c r="BC319" i="3"/>
  <c r="BF319" i="3" s="1"/>
  <c r="BD319" i="3"/>
  <c r="BC311" i="3"/>
  <c r="BF311" i="3" s="1"/>
  <c r="BD311" i="3"/>
  <c r="BC307" i="3"/>
  <c r="BF307" i="3" s="1"/>
  <c r="BD307" i="3"/>
  <c r="BC303" i="3"/>
  <c r="BF303" i="3" s="1"/>
  <c r="BD303" i="3"/>
  <c r="BC297" i="3"/>
  <c r="BF297" i="3" s="1"/>
  <c r="BD297" i="3"/>
  <c r="BD289" i="3"/>
  <c r="BC289" i="3"/>
  <c r="BF289" i="3" s="1"/>
  <c r="BC287" i="3"/>
  <c r="BF287" i="3" s="1"/>
  <c r="BD287" i="3"/>
  <c r="BC283" i="3"/>
  <c r="BF283" i="3" s="1"/>
  <c r="BD283" i="3"/>
  <c r="BC279" i="3"/>
  <c r="BF279" i="3" s="1"/>
  <c r="BD279" i="3"/>
  <c r="BC275" i="3"/>
  <c r="BF275" i="3" s="1"/>
  <c r="BD275" i="3"/>
  <c r="BC273" i="3"/>
  <c r="BF273" i="3" s="1"/>
  <c r="BD273" i="3"/>
  <c r="BC267" i="3"/>
  <c r="BF267" i="3" s="1"/>
  <c r="BD267" i="3"/>
  <c r="BC263" i="3"/>
  <c r="BF263" i="3" s="1"/>
  <c r="BD263" i="3"/>
  <c r="BD261" i="3"/>
  <c r="BC261" i="3"/>
  <c r="BF261" i="3" s="1"/>
  <c r="BD259" i="3"/>
  <c r="BC259" i="3"/>
  <c r="BF259" i="3" s="1"/>
  <c r="BC247" i="3"/>
  <c r="BF247" i="3" s="1"/>
  <c r="BD247" i="3"/>
  <c r="BC245" i="3"/>
  <c r="BF245" i="3" s="1"/>
  <c r="BD245" i="3"/>
  <c r="BD241" i="3"/>
  <c r="BC241" i="3"/>
  <c r="BF241" i="3" s="1"/>
  <c r="BC233" i="3"/>
  <c r="BF233" i="3" s="1"/>
  <c r="BD233" i="3"/>
  <c r="BD225" i="3"/>
  <c r="BC225" i="3"/>
  <c r="BF225" i="3" s="1"/>
  <c r="BD217" i="3"/>
  <c r="BC217" i="3"/>
  <c r="BF217" i="3" s="1"/>
  <c r="BD215" i="3"/>
  <c r="BC215" i="3"/>
  <c r="BF215" i="3" s="1"/>
  <c r="BD209" i="3"/>
  <c r="BC209" i="3"/>
  <c r="BF209" i="3" s="1"/>
  <c r="BD207" i="3"/>
  <c r="BC207" i="3"/>
  <c r="BF207" i="3" s="1"/>
  <c r="BD203" i="3"/>
  <c r="BC203" i="3"/>
  <c r="BF203" i="3" s="1"/>
  <c r="BD201" i="3"/>
  <c r="BC201" i="3"/>
  <c r="BF201" i="3" s="1"/>
  <c r="BC197" i="3"/>
  <c r="BF197" i="3" s="1"/>
  <c r="BD197" i="3"/>
  <c r="BD193" i="3"/>
  <c r="BC193" i="3"/>
  <c r="BF193" i="3" s="1"/>
  <c r="BC191" i="3"/>
  <c r="BF191" i="3" s="1"/>
  <c r="BD191" i="3"/>
  <c r="BC187" i="3"/>
  <c r="BF187" i="3" s="1"/>
  <c r="BD187" i="3"/>
  <c r="BD185" i="3"/>
  <c r="BC185" i="3"/>
  <c r="BF185" i="3" s="1"/>
  <c r="BC183" i="3"/>
  <c r="BF183" i="3" s="1"/>
  <c r="BD183" i="3"/>
  <c r="BD179" i="3"/>
  <c r="BC179" i="3"/>
  <c r="BF179" i="3" s="1"/>
  <c r="BD175" i="3"/>
  <c r="BC175" i="3"/>
  <c r="BF175" i="3" s="1"/>
  <c r="BD171" i="3"/>
  <c r="BC171" i="3"/>
  <c r="BF171" i="3" s="1"/>
  <c r="BD169" i="3"/>
  <c r="BC169" i="3"/>
  <c r="BF169" i="3" s="1"/>
  <c r="BD155" i="3"/>
  <c r="BC155" i="3"/>
  <c r="BF155" i="3" s="1"/>
  <c r="BD145" i="3"/>
  <c r="BC145" i="3"/>
  <c r="BF145" i="3" s="1"/>
  <c r="BD135" i="3"/>
  <c r="BC135" i="3"/>
  <c r="BF135" i="3" s="1"/>
  <c r="BD129" i="3"/>
  <c r="BC129" i="3"/>
  <c r="BF129" i="3" s="1"/>
  <c r="BD127" i="3"/>
  <c r="BC127" i="3"/>
  <c r="BF127" i="3" s="1"/>
  <c r="BD125" i="3"/>
  <c r="BC125" i="3"/>
  <c r="BF125" i="3" s="1"/>
  <c r="BD111" i="3"/>
  <c r="BC111" i="3"/>
  <c r="BF111" i="3" s="1"/>
  <c r="BD107" i="3"/>
  <c r="BC107" i="3"/>
  <c r="BF107" i="3" s="1"/>
  <c r="BD101" i="3"/>
  <c r="BC101" i="3"/>
  <c r="BF101" i="3" s="1"/>
  <c r="BC95" i="3"/>
  <c r="BF95" i="3" s="1"/>
  <c r="BD95" i="3"/>
  <c r="BD93" i="3"/>
  <c r="BC93" i="3"/>
  <c r="BF93" i="3" s="1"/>
  <c r="BD87" i="3"/>
  <c r="BC87" i="3"/>
  <c r="BF87" i="3" s="1"/>
  <c r="BD79" i="3"/>
  <c r="BC79" i="3"/>
  <c r="BF79" i="3" s="1"/>
  <c r="BD75" i="3"/>
  <c r="BC75" i="3"/>
  <c r="BF75" i="3" s="1"/>
  <c r="BC71" i="3"/>
  <c r="BF71" i="3" s="1"/>
  <c r="BD71" i="3"/>
  <c r="BD67" i="3"/>
  <c r="BC67" i="3"/>
  <c r="BF67" i="3" s="1"/>
  <c r="BC63" i="3"/>
  <c r="BF63" i="3" s="1"/>
  <c r="BD63" i="3"/>
  <c r="BD59" i="3"/>
  <c r="BC59" i="3"/>
  <c r="BF59" i="3" s="1"/>
  <c r="BD57" i="3"/>
  <c r="BC57" i="3"/>
  <c r="BF57" i="3" s="1"/>
  <c r="BD55" i="3"/>
  <c r="BC55" i="3"/>
  <c r="BF55" i="3" s="1"/>
  <c r="BC39" i="3"/>
  <c r="BF39" i="3" s="1"/>
  <c r="BD39" i="3"/>
  <c r="BC37" i="3"/>
  <c r="BF37" i="3" s="1"/>
  <c r="BD37" i="3"/>
  <c r="BR35" i="3"/>
  <c r="BQ35" i="3"/>
  <c r="BT35" i="3" s="1"/>
  <c r="BK70" i="3"/>
  <c r="BJ70" i="3"/>
  <c r="BM70" i="3" s="1"/>
  <c r="BJ68" i="3"/>
  <c r="BM68" i="3" s="1"/>
  <c r="BJ60" i="3"/>
  <c r="BM60" i="3" s="1"/>
  <c r="BK60" i="3"/>
  <c r="BJ56" i="3"/>
  <c r="BM56" i="3" s="1"/>
  <c r="BJ54" i="3"/>
  <c r="BM54" i="3" s="1"/>
  <c r="BK54" i="3"/>
  <c r="BK52" i="3"/>
  <c r="BJ48" i="3"/>
  <c r="BM48" i="3" s="1"/>
  <c r="BJ46" i="3"/>
  <c r="BM46" i="3" s="1"/>
  <c r="BK46" i="3"/>
  <c r="BK40" i="3"/>
  <c r="BJ34" i="3"/>
  <c r="BM34" i="3" s="1"/>
  <c r="BK34" i="3"/>
  <c r="BK333" i="3"/>
  <c r="BJ333" i="3"/>
  <c r="BM333" i="3" s="1"/>
  <c r="U331" i="3"/>
  <c r="T331" i="3"/>
  <c r="W331" i="3" s="1"/>
  <c r="T329" i="3"/>
  <c r="W329" i="3" s="1"/>
  <c r="U329" i="3"/>
  <c r="U325" i="3"/>
  <c r="T325" i="3"/>
  <c r="W325" i="3" s="1"/>
  <c r="T323" i="3"/>
  <c r="W323" i="3" s="1"/>
  <c r="U323" i="3"/>
  <c r="T321" i="3"/>
  <c r="W321" i="3" s="1"/>
  <c r="U321" i="3"/>
  <c r="U311" i="3"/>
  <c r="T311" i="3"/>
  <c r="W311" i="3" s="1"/>
  <c r="U309" i="3"/>
  <c r="T309" i="3"/>
  <c r="W309" i="3" s="1"/>
  <c r="U307" i="3"/>
  <c r="T307" i="3"/>
  <c r="W307" i="3" s="1"/>
  <c r="U303" i="3"/>
  <c r="T303" i="3"/>
  <c r="W303" i="3" s="1"/>
  <c r="T297" i="3"/>
  <c r="W297" i="3" s="1"/>
  <c r="U297" i="3"/>
  <c r="T291" i="3"/>
  <c r="W291" i="3" s="1"/>
  <c r="U291" i="3"/>
  <c r="T287" i="3"/>
  <c r="W287" i="3" s="1"/>
  <c r="U287" i="3"/>
  <c r="T283" i="3"/>
  <c r="W283" i="3" s="1"/>
  <c r="U283" i="3"/>
  <c r="T281" i="3"/>
  <c r="W281" i="3" s="1"/>
  <c r="U281" i="3"/>
  <c r="U279" i="3"/>
  <c r="T279" i="3"/>
  <c r="W279" i="3" s="1"/>
  <c r="U275" i="3"/>
  <c r="T275" i="3"/>
  <c r="W275" i="3" s="1"/>
  <c r="U273" i="3"/>
  <c r="T273" i="3"/>
  <c r="W273" i="3" s="1"/>
  <c r="T267" i="3"/>
  <c r="W267" i="3" s="1"/>
  <c r="U267" i="3"/>
  <c r="T265" i="3"/>
  <c r="W265" i="3" s="1"/>
  <c r="U265" i="3"/>
  <c r="U259" i="3"/>
  <c r="T259" i="3"/>
  <c r="W259" i="3" s="1"/>
  <c r="T257" i="3"/>
  <c r="W257" i="3" s="1"/>
  <c r="U257" i="3"/>
  <c r="U253" i="3"/>
  <c r="T253" i="3"/>
  <c r="W253" i="3" s="1"/>
  <c r="U249" i="3"/>
  <c r="T249" i="3"/>
  <c r="W249" i="3" s="1"/>
  <c r="U247" i="3"/>
  <c r="T247" i="3"/>
  <c r="W247" i="3" s="1"/>
  <c r="U243" i="3"/>
  <c r="T243" i="3"/>
  <c r="W243" i="3" s="1"/>
  <c r="T241" i="3"/>
  <c r="W241" i="3" s="1"/>
  <c r="U241" i="3"/>
  <c r="U239" i="3"/>
  <c r="U237" i="3"/>
  <c r="T237" i="3"/>
  <c r="W237" i="3" s="1"/>
  <c r="U235" i="3"/>
  <c r="T235" i="3"/>
  <c r="W235" i="3" s="1"/>
  <c r="U233" i="3"/>
  <c r="T233" i="3"/>
  <c r="W233" i="3" s="1"/>
  <c r="U231" i="3"/>
  <c r="U227" i="3"/>
  <c r="U225" i="3"/>
  <c r="T225" i="3"/>
  <c r="W225" i="3" s="1"/>
  <c r="U223" i="3"/>
  <c r="T221" i="3"/>
  <c r="W221" i="3" s="1"/>
  <c r="U221" i="3"/>
  <c r="U217" i="3"/>
  <c r="T217" i="3"/>
  <c r="W217" i="3" s="1"/>
  <c r="T213" i="3"/>
  <c r="W213" i="3" s="1"/>
  <c r="U213" i="3"/>
  <c r="T211" i="3"/>
  <c r="W211" i="3" s="1"/>
  <c r="U209" i="3"/>
  <c r="T209" i="3"/>
  <c r="W209" i="3" s="1"/>
  <c r="U207" i="3"/>
  <c r="U205" i="3"/>
  <c r="T205" i="3"/>
  <c r="W205" i="3" s="1"/>
  <c r="U203" i="3"/>
  <c r="T201" i="3"/>
  <c r="W201" i="3" s="1"/>
  <c r="U201" i="3"/>
  <c r="U199" i="3"/>
  <c r="T197" i="3"/>
  <c r="W197" i="3" s="1"/>
  <c r="U197" i="3"/>
  <c r="U195" i="3"/>
  <c r="T191" i="3"/>
  <c r="W191" i="3" s="1"/>
  <c r="T187" i="3"/>
  <c r="W187" i="3" s="1"/>
  <c r="U187" i="3"/>
  <c r="U183" i="3"/>
  <c r="T179" i="3"/>
  <c r="W179" i="3" s="1"/>
  <c r="U177" i="3"/>
  <c r="T177" i="3"/>
  <c r="W177" i="3" s="1"/>
  <c r="T175" i="3"/>
  <c r="W175" i="3" s="1"/>
  <c r="T173" i="3"/>
  <c r="W173" i="3" s="1"/>
  <c r="U173" i="3"/>
  <c r="T171" i="3"/>
  <c r="W171" i="3" s="1"/>
  <c r="T167" i="3"/>
  <c r="W167" i="3" s="1"/>
  <c r="U165" i="3"/>
  <c r="T165" i="3"/>
  <c r="W165" i="3" s="1"/>
  <c r="T159" i="3"/>
  <c r="W159" i="3" s="1"/>
  <c r="U155" i="3"/>
  <c r="U153" i="3"/>
  <c r="T153" i="3"/>
  <c r="W153" i="3" s="1"/>
  <c r="U151" i="3"/>
  <c r="U149" i="3"/>
  <c r="T149" i="3"/>
  <c r="W149" i="3" s="1"/>
  <c r="T147" i="3"/>
  <c r="W147" i="3" s="1"/>
  <c r="U147" i="3"/>
  <c r="T145" i="3"/>
  <c r="W145" i="3" s="1"/>
  <c r="U145" i="3"/>
  <c r="U143" i="3"/>
  <c r="U139" i="3"/>
  <c r="T139" i="3"/>
  <c r="W139" i="3" s="1"/>
  <c r="T137" i="3"/>
  <c r="W137" i="3" s="1"/>
  <c r="U137" i="3"/>
  <c r="T135" i="3"/>
  <c r="W135" i="3" s="1"/>
  <c r="U131" i="3"/>
  <c r="T131" i="3"/>
  <c r="W131" i="3" s="1"/>
  <c r="U127" i="3"/>
  <c r="T127" i="3"/>
  <c r="W127" i="3" s="1"/>
  <c r="T123" i="3"/>
  <c r="W123" i="3" s="1"/>
  <c r="U123" i="3"/>
  <c r="T119" i="3"/>
  <c r="W119" i="3" s="1"/>
  <c r="T117" i="3"/>
  <c r="W117" i="3" s="1"/>
  <c r="U117" i="3"/>
  <c r="T115" i="3"/>
  <c r="W115" i="3" s="1"/>
  <c r="T107" i="3"/>
  <c r="W107" i="3" s="1"/>
  <c r="U103" i="3"/>
  <c r="T99" i="3"/>
  <c r="W99" i="3" s="1"/>
  <c r="U99" i="3"/>
  <c r="U95" i="3"/>
  <c r="T95" i="3"/>
  <c r="W95" i="3" s="1"/>
  <c r="T91" i="3"/>
  <c r="W91" i="3" s="1"/>
  <c r="U91" i="3"/>
  <c r="U87" i="3"/>
  <c r="T87" i="3"/>
  <c r="W87" i="3" s="1"/>
  <c r="U85" i="3"/>
  <c r="T85" i="3"/>
  <c r="W85" i="3" s="1"/>
  <c r="T83" i="3"/>
  <c r="W83" i="3" s="1"/>
  <c r="U81" i="3"/>
  <c r="T81" i="3"/>
  <c r="W81" i="3" s="1"/>
  <c r="T79" i="3"/>
  <c r="W79" i="3" s="1"/>
  <c r="U71" i="3"/>
  <c r="U69" i="3"/>
  <c r="T69" i="3"/>
  <c r="W69" i="3" s="1"/>
  <c r="T65" i="3"/>
  <c r="W65" i="3" s="1"/>
  <c r="U65" i="3"/>
  <c r="T63" i="3"/>
  <c r="W63" i="3" s="1"/>
  <c r="U57" i="3"/>
  <c r="T57" i="3"/>
  <c r="W57" i="3" s="1"/>
  <c r="T55" i="3"/>
  <c r="W55" i="3" s="1"/>
  <c r="U53" i="3"/>
  <c r="T53" i="3"/>
  <c r="W53" i="3" s="1"/>
  <c r="U51" i="3"/>
  <c r="T51" i="3"/>
  <c r="W51" i="3" s="1"/>
  <c r="U49" i="3"/>
  <c r="T49" i="3"/>
  <c r="W49" i="3" s="1"/>
  <c r="U45" i="3"/>
  <c r="T45" i="3"/>
  <c r="W45" i="3" s="1"/>
  <c r="T43" i="3"/>
  <c r="W43" i="3" s="1"/>
  <c r="T39" i="3"/>
  <c r="W39" i="3" s="1"/>
  <c r="U37" i="3"/>
  <c r="T37" i="3"/>
  <c r="W37" i="3" s="1"/>
  <c r="U35" i="3"/>
  <c r="T33" i="3"/>
  <c r="W33" i="3" s="1"/>
  <c r="U33" i="3"/>
  <c r="AV326" i="3"/>
  <c r="AY326" i="3" s="1"/>
  <c r="AW326" i="3"/>
  <c r="AV310" i="3"/>
  <c r="AY310" i="3" s="1"/>
  <c r="AW310" i="3"/>
  <c r="AV306" i="3"/>
  <c r="AY306" i="3" s="1"/>
  <c r="AW306" i="3"/>
  <c r="AW304" i="3"/>
  <c r="AV304" i="3"/>
  <c r="AY304" i="3" s="1"/>
  <c r="AW298" i="3"/>
  <c r="AV298" i="3"/>
  <c r="AY298" i="3" s="1"/>
  <c r="AV296" i="3"/>
  <c r="AY296" i="3" s="1"/>
  <c r="AW296" i="3"/>
  <c r="AW280" i="3"/>
  <c r="AV280" i="3"/>
  <c r="AY280" i="3" s="1"/>
  <c r="AW272" i="3"/>
  <c r="AV272" i="3"/>
  <c r="AY272" i="3" s="1"/>
  <c r="AW256" i="3"/>
  <c r="AV256" i="3"/>
  <c r="AY256" i="3" s="1"/>
  <c r="AV248" i="3"/>
  <c r="AY248" i="3" s="1"/>
  <c r="AW248" i="3"/>
  <c r="AW240" i="3"/>
  <c r="AV240" i="3"/>
  <c r="AY240" i="3" s="1"/>
  <c r="AV238" i="3"/>
  <c r="AY238" i="3" s="1"/>
  <c r="AW238" i="3"/>
  <c r="AW236" i="3"/>
  <c r="AV234" i="3"/>
  <c r="AY234" i="3" s="1"/>
  <c r="AW232" i="3"/>
  <c r="AV232" i="3"/>
  <c r="AY232" i="3" s="1"/>
  <c r="AV226" i="3"/>
  <c r="AY226" i="3" s="1"/>
  <c r="AW226" i="3"/>
  <c r="AV224" i="3"/>
  <c r="AY224" i="3" s="1"/>
  <c r="AW220" i="3"/>
  <c r="AV220" i="3"/>
  <c r="AY220" i="3" s="1"/>
  <c r="AW218" i="3"/>
  <c r="AV216" i="3"/>
  <c r="AY216" i="3" s="1"/>
  <c r="AW216" i="3"/>
  <c r="AV214" i="3"/>
  <c r="AY214" i="3" s="1"/>
  <c r="AW214" i="3"/>
  <c r="AW212" i="3"/>
  <c r="AW210" i="3"/>
  <c r="AV210" i="3"/>
  <c r="AY210" i="3" s="1"/>
  <c r="AV208" i="3"/>
  <c r="AY208" i="3" s="1"/>
  <c r="AW206" i="3"/>
  <c r="AV204" i="3"/>
  <c r="AY204" i="3" s="1"/>
  <c r="AW204" i="3"/>
  <c r="AV202" i="3"/>
  <c r="AY202" i="3" s="1"/>
  <c r="AV198" i="3"/>
  <c r="AY198" i="3" s="1"/>
  <c r="AW198" i="3"/>
  <c r="AW196" i="3"/>
  <c r="AV196" i="3"/>
  <c r="AY196" i="3" s="1"/>
  <c r="AV194" i="3"/>
  <c r="AY194" i="3" s="1"/>
  <c r="AV190" i="3"/>
  <c r="AY190" i="3" s="1"/>
  <c r="AW190" i="3"/>
  <c r="AV188" i="3"/>
  <c r="AY188" i="3" s="1"/>
  <c r="AW188" i="3"/>
  <c r="AV186" i="3"/>
  <c r="AY186" i="3" s="1"/>
  <c r="AW186" i="3"/>
  <c r="AV180" i="3"/>
  <c r="AY180" i="3" s="1"/>
  <c r="AV178" i="3"/>
  <c r="AY178" i="3" s="1"/>
  <c r="AV176" i="3"/>
  <c r="AY176" i="3" s="1"/>
  <c r="AV174" i="3"/>
  <c r="AY174" i="3" s="1"/>
  <c r="AV170" i="3"/>
  <c r="AY170" i="3" s="1"/>
  <c r="AW168" i="3"/>
  <c r="AV168" i="3"/>
  <c r="AY168" i="3" s="1"/>
  <c r="AV164" i="3"/>
  <c r="AY164" i="3" s="1"/>
  <c r="AW164" i="3"/>
  <c r="AW162" i="3"/>
  <c r="AV162" i="3"/>
  <c r="AY162" i="3" s="1"/>
  <c r="AW160" i="3"/>
  <c r="AV158" i="3"/>
  <c r="AY158" i="3" s="1"/>
  <c r="AW156" i="3"/>
  <c r="AV154" i="3"/>
  <c r="AY154" i="3" s="1"/>
  <c r="AV152" i="3"/>
  <c r="AY152" i="3" s="1"/>
  <c r="AW150" i="3"/>
  <c r="AW148" i="3"/>
  <c r="AV148" i="3"/>
  <c r="AY148" i="3" s="1"/>
  <c r="AV146" i="3"/>
  <c r="AY146" i="3" s="1"/>
  <c r="AW144" i="3"/>
  <c r="AV144" i="3"/>
  <c r="AY144" i="3" s="1"/>
  <c r="AV142" i="3"/>
  <c r="AY142" i="3" s="1"/>
  <c r="AW140" i="3"/>
  <c r="AV138" i="3"/>
  <c r="AY138" i="3" s="1"/>
  <c r="AV136" i="3"/>
  <c r="AY136" i="3" s="1"/>
  <c r="AV134" i="3"/>
  <c r="AY134" i="3" s="1"/>
  <c r="AV130" i="3"/>
  <c r="AY130" i="3" s="1"/>
  <c r="AW130" i="3"/>
  <c r="AV128" i="3"/>
  <c r="AY128" i="3" s="1"/>
  <c r="AW128" i="3"/>
  <c r="AV126" i="3"/>
  <c r="AY126" i="3" s="1"/>
  <c r="AW124" i="3"/>
  <c r="AW122" i="3"/>
  <c r="AV118" i="3"/>
  <c r="AY118" i="3" s="1"/>
  <c r="AW116" i="3"/>
  <c r="AV116" i="3"/>
  <c r="AY116" i="3" s="1"/>
  <c r="AW114" i="3"/>
  <c r="AW112" i="3"/>
  <c r="AV112" i="3"/>
  <c r="AY112" i="3" s="1"/>
  <c r="AV110" i="3"/>
  <c r="AY110" i="3" s="1"/>
  <c r="AW106" i="3"/>
  <c r="AV102" i="3"/>
  <c r="AY102" i="3" s="1"/>
  <c r="AW102" i="3"/>
  <c r="AV100" i="3"/>
  <c r="AY100" i="3" s="1"/>
  <c r="AV98" i="3"/>
  <c r="AY98" i="3" s="1"/>
  <c r="AV94" i="3"/>
  <c r="AY94" i="3" s="1"/>
  <c r="AW92" i="3"/>
  <c r="AV92" i="3"/>
  <c r="AY92" i="3" s="1"/>
  <c r="AV90" i="3"/>
  <c r="AY90" i="3" s="1"/>
  <c r="AW88" i="3"/>
  <c r="AV86" i="3"/>
  <c r="AY86" i="3" s="1"/>
  <c r="AW86" i="3"/>
  <c r="AW84" i="3"/>
  <c r="AV82" i="3"/>
  <c r="AY82" i="3" s="1"/>
  <c r="AV78" i="3"/>
  <c r="AY78" i="3" s="1"/>
  <c r="AW78" i="3"/>
  <c r="AV76" i="3"/>
  <c r="AY76" i="3" s="1"/>
  <c r="AW76" i="3"/>
  <c r="AW74" i="3"/>
  <c r="AW72" i="3"/>
  <c r="AV72" i="3"/>
  <c r="AY72" i="3" s="1"/>
  <c r="AW70" i="3"/>
  <c r="AW68" i="3"/>
  <c r="AV66" i="3"/>
  <c r="AY66" i="3" s="1"/>
  <c r="AV60" i="3"/>
  <c r="AY60" i="3" s="1"/>
  <c r="AW60" i="3"/>
  <c r="AW58" i="3"/>
  <c r="AV56" i="3"/>
  <c r="AY56" i="3" s="1"/>
  <c r="AW52" i="3"/>
  <c r="AV52" i="3"/>
  <c r="AY52" i="3" s="1"/>
  <c r="AV50" i="3"/>
  <c r="AY50" i="3" s="1"/>
  <c r="AW50" i="3"/>
  <c r="AV48" i="3"/>
  <c r="AY48" i="3" s="1"/>
  <c r="AV46" i="3"/>
  <c r="AY46" i="3" s="1"/>
  <c r="AV40" i="3"/>
  <c r="AY40" i="3" s="1"/>
  <c r="AV34" i="3"/>
  <c r="AY34" i="3" s="1"/>
  <c r="BD331" i="3"/>
  <c r="BC331" i="3"/>
  <c r="BF331" i="3" s="1"/>
  <c r="BC329" i="3"/>
  <c r="BF329" i="3" s="1"/>
  <c r="BD329" i="3"/>
  <c r="BC325" i="3"/>
  <c r="BF325" i="3" s="1"/>
  <c r="BD325" i="3"/>
  <c r="BC317" i="3"/>
  <c r="BF317" i="3" s="1"/>
  <c r="BD317" i="3"/>
  <c r="BC315" i="3"/>
  <c r="BF315" i="3" s="1"/>
  <c r="BD315" i="3"/>
  <c r="BC313" i="3"/>
  <c r="BF313" i="3" s="1"/>
  <c r="BD313" i="3"/>
  <c r="BC309" i="3"/>
  <c r="BF309" i="3" s="1"/>
  <c r="BD309" i="3"/>
  <c r="BC305" i="3"/>
  <c r="BF305" i="3" s="1"/>
  <c r="BD305" i="3"/>
  <c r="BC301" i="3"/>
  <c r="BF301" i="3" s="1"/>
  <c r="BD301" i="3"/>
  <c r="BD299" i="3"/>
  <c r="BC299" i="3"/>
  <c r="BF299" i="3" s="1"/>
  <c r="BC295" i="3"/>
  <c r="BF295" i="3" s="1"/>
  <c r="BD295" i="3"/>
  <c r="BD293" i="3"/>
  <c r="BC293" i="3"/>
  <c r="BF293" i="3" s="1"/>
  <c r="BC291" i="3"/>
  <c r="BF291" i="3" s="1"/>
  <c r="BD291" i="3"/>
  <c r="BC285" i="3"/>
  <c r="BF285" i="3" s="1"/>
  <c r="BD285" i="3"/>
  <c r="BC281" i="3"/>
  <c r="BF281" i="3" s="1"/>
  <c r="BD281" i="3"/>
  <c r="BC277" i="3"/>
  <c r="BF277" i="3" s="1"/>
  <c r="BD277" i="3"/>
  <c r="BD271" i="3"/>
  <c r="BC271" i="3"/>
  <c r="BF271" i="3" s="1"/>
  <c r="BC269" i="3"/>
  <c r="BF269" i="3" s="1"/>
  <c r="BD269" i="3"/>
  <c r="BC265" i="3"/>
  <c r="BF265" i="3" s="1"/>
  <c r="BD265" i="3"/>
  <c r="BD257" i="3"/>
  <c r="BC257" i="3"/>
  <c r="BF257" i="3" s="1"/>
  <c r="BD255" i="3"/>
  <c r="BC255" i="3"/>
  <c r="BF255" i="3" s="1"/>
  <c r="BC253" i="3"/>
  <c r="BF253" i="3" s="1"/>
  <c r="BD253" i="3"/>
  <c r="BC251" i="3"/>
  <c r="BF251" i="3" s="1"/>
  <c r="BD251" i="3"/>
  <c r="BC249" i="3"/>
  <c r="BF249" i="3" s="1"/>
  <c r="BD249" i="3"/>
  <c r="BD243" i="3"/>
  <c r="BC243" i="3"/>
  <c r="BF243" i="3" s="1"/>
  <c r="BC239" i="3"/>
  <c r="BF239" i="3" s="1"/>
  <c r="BD239" i="3"/>
  <c r="BD237" i="3"/>
  <c r="BC237" i="3"/>
  <c r="BF237" i="3" s="1"/>
  <c r="BD235" i="3"/>
  <c r="BC235" i="3"/>
  <c r="BF235" i="3" s="1"/>
  <c r="BD231" i="3"/>
  <c r="BC231" i="3"/>
  <c r="BF231" i="3" s="1"/>
  <c r="BD229" i="3"/>
  <c r="BC229" i="3"/>
  <c r="BF229" i="3" s="1"/>
  <c r="BC227" i="3"/>
  <c r="BF227" i="3" s="1"/>
  <c r="BD227" i="3"/>
  <c r="BC223" i="3"/>
  <c r="BF223" i="3" s="1"/>
  <c r="BD223" i="3"/>
  <c r="BC221" i="3"/>
  <c r="BF221" i="3" s="1"/>
  <c r="BD221" i="3"/>
  <c r="BC219" i="3"/>
  <c r="BF219" i="3" s="1"/>
  <c r="BD219" i="3"/>
  <c r="BC213" i="3"/>
  <c r="BF213" i="3" s="1"/>
  <c r="BD213" i="3"/>
  <c r="BD211" i="3"/>
  <c r="BC211" i="3"/>
  <c r="BF211" i="3" s="1"/>
  <c r="BD205" i="3"/>
  <c r="BC205" i="3"/>
  <c r="BF205" i="3" s="1"/>
  <c r="BD199" i="3"/>
  <c r="BC199" i="3"/>
  <c r="BF199" i="3" s="1"/>
  <c r="BD195" i="3"/>
  <c r="BC195" i="3"/>
  <c r="BF195" i="3" s="1"/>
  <c r="BC189" i="3"/>
  <c r="BF189" i="3" s="1"/>
  <c r="BD189" i="3"/>
  <c r="BC181" i="3"/>
  <c r="BF181" i="3" s="1"/>
  <c r="BC177" i="3"/>
  <c r="BF177" i="3" s="1"/>
  <c r="BD177" i="3"/>
  <c r="BC173" i="3"/>
  <c r="BF173" i="3" s="1"/>
  <c r="BD173" i="3"/>
  <c r="BD167" i="3"/>
  <c r="BC167" i="3"/>
  <c r="BF167" i="3" s="1"/>
  <c r="BC165" i="3"/>
  <c r="BF165" i="3" s="1"/>
  <c r="BD163" i="3"/>
  <c r="BC163" i="3"/>
  <c r="BF163" i="3" s="1"/>
  <c r="BD161" i="3"/>
  <c r="BC161" i="3"/>
  <c r="BF161" i="3" s="1"/>
  <c r="BC159" i="3"/>
  <c r="BF159" i="3" s="1"/>
  <c r="BD159" i="3"/>
  <c r="BC157" i="3"/>
  <c r="BF157" i="3" s="1"/>
  <c r="BD157" i="3"/>
  <c r="BD153" i="3"/>
  <c r="BD151" i="3"/>
  <c r="BC151" i="3"/>
  <c r="BF151" i="3" s="1"/>
  <c r="BD149" i="3"/>
  <c r="BC147" i="3"/>
  <c r="BF147" i="3" s="1"/>
  <c r="BD147" i="3"/>
  <c r="BC143" i="3"/>
  <c r="BF143" i="3" s="1"/>
  <c r="BD143" i="3"/>
  <c r="BC141" i="3"/>
  <c r="BF141" i="3" s="1"/>
  <c r="BD141" i="3"/>
  <c r="BD139" i="3"/>
  <c r="BC139" i="3"/>
  <c r="BF139" i="3" s="1"/>
  <c r="BD137" i="3"/>
  <c r="BC137" i="3"/>
  <c r="BF137" i="3" s="1"/>
  <c r="BD133" i="3"/>
  <c r="BC133" i="3"/>
  <c r="BF133" i="3" s="1"/>
  <c r="BD131" i="3"/>
  <c r="BC131" i="3"/>
  <c r="BF131" i="3" s="1"/>
  <c r="BD123" i="3"/>
  <c r="BC123" i="3"/>
  <c r="BF123" i="3" s="1"/>
  <c r="BC121" i="3"/>
  <c r="BF121" i="3" s="1"/>
  <c r="BD121" i="3"/>
  <c r="BC119" i="3"/>
  <c r="BF119" i="3" s="1"/>
  <c r="BD119" i="3"/>
  <c r="BC117" i="3"/>
  <c r="BF117" i="3" s="1"/>
  <c r="BD115" i="3"/>
  <c r="BC115" i="3"/>
  <c r="BF115" i="3" s="1"/>
  <c r="BD113" i="3"/>
  <c r="BC113" i="3"/>
  <c r="BF113" i="3" s="1"/>
  <c r="BD109" i="3"/>
  <c r="BC109" i="3"/>
  <c r="BF109" i="3" s="1"/>
  <c r="BC105" i="3"/>
  <c r="BF105" i="3" s="1"/>
  <c r="BD105" i="3"/>
  <c r="BD103" i="3"/>
  <c r="BC103" i="3"/>
  <c r="BF103" i="3" s="1"/>
  <c r="BD99" i="3"/>
  <c r="BC99" i="3"/>
  <c r="BF99" i="3" s="1"/>
  <c r="BD97" i="3"/>
  <c r="BC97" i="3"/>
  <c r="BF97" i="3" s="1"/>
  <c r="BD91" i="3"/>
  <c r="BC91" i="3"/>
  <c r="BF91" i="3" s="1"/>
  <c r="BC89" i="3"/>
  <c r="BF89" i="3" s="1"/>
  <c r="BD85" i="3"/>
  <c r="BD83" i="3"/>
  <c r="BC83" i="3"/>
  <c r="BF83" i="3" s="1"/>
  <c r="BC81" i="3"/>
  <c r="BF81" i="3" s="1"/>
  <c r="BD81" i="3"/>
  <c r="BC77" i="3"/>
  <c r="BF77" i="3" s="1"/>
  <c r="BD77" i="3"/>
  <c r="BC73" i="3"/>
  <c r="BF73" i="3" s="1"/>
  <c r="BC69" i="3"/>
  <c r="BF69" i="3" s="1"/>
  <c r="BD69" i="3"/>
  <c r="BD65" i="3"/>
  <c r="BC65" i="3"/>
  <c r="BF65" i="3" s="1"/>
  <c r="BD61" i="3"/>
  <c r="BC61" i="3"/>
  <c r="BF61" i="3" s="1"/>
  <c r="BD53" i="3"/>
  <c r="BD51" i="3"/>
  <c r="BC51" i="3"/>
  <c r="BF51" i="3" s="1"/>
  <c r="BD49" i="3"/>
  <c r="BC49" i="3"/>
  <c r="BF49" i="3" s="1"/>
  <c r="BD47" i="3"/>
  <c r="BC47" i="3"/>
  <c r="BF47" i="3" s="1"/>
  <c r="BC45" i="3"/>
  <c r="BF45" i="3" s="1"/>
  <c r="BD45" i="3"/>
  <c r="BD43" i="3"/>
  <c r="BC43" i="3"/>
  <c r="BF43" i="3" s="1"/>
  <c r="BD41" i="3"/>
  <c r="BD35" i="3"/>
  <c r="BC35" i="3"/>
  <c r="BF35" i="3" s="1"/>
  <c r="BD34" i="3"/>
  <c r="BC34" i="3"/>
  <c r="BF34" i="3" s="1"/>
  <c r="BQ329" i="3"/>
  <c r="BT329" i="3" s="1"/>
  <c r="BR329" i="3"/>
  <c r="BR327" i="3"/>
  <c r="BQ325" i="3"/>
  <c r="BT325" i="3" s="1"/>
  <c r="BQ315" i="3"/>
  <c r="BT315" i="3" s="1"/>
  <c r="BR315" i="3"/>
  <c r="BR313" i="3"/>
  <c r="BQ313" i="3"/>
  <c r="BT313" i="3" s="1"/>
  <c r="BQ311" i="3"/>
  <c r="BT311" i="3" s="1"/>
  <c r="BR311" i="3"/>
  <c r="BR309" i="3"/>
  <c r="BR303" i="3"/>
  <c r="BR301" i="3"/>
  <c r="BR299" i="3"/>
  <c r="BQ299" i="3"/>
  <c r="BT299" i="3" s="1"/>
  <c r="BQ297" i="3"/>
  <c r="BT297" i="3" s="1"/>
  <c r="BR297" i="3"/>
  <c r="BR295" i="3"/>
  <c r="BQ295" i="3"/>
  <c r="BT295" i="3" s="1"/>
  <c r="BQ293" i="3"/>
  <c r="BT293" i="3" s="1"/>
  <c r="BR293" i="3"/>
  <c r="BQ289" i="3"/>
  <c r="BT289" i="3" s="1"/>
  <c r="BR289" i="3"/>
  <c r="BR285" i="3"/>
  <c r="BQ285" i="3"/>
  <c r="BT285" i="3" s="1"/>
  <c r="BQ279" i="3"/>
  <c r="BT279" i="3" s="1"/>
  <c r="BR279" i="3"/>
  <c r="BR275" i="3"/>
  <c r="BQ275" i="3"/>
  <c r="BT275" i="3" s="1"/>
  <c r="BQ271" i="3"/>
  <c r="BT271" i="3" s="1"/>
  <c r="BR263" i="3"/>
  <c r="BQ259" i="3"/>
  <c r="BT259" i="3" s="1"/>
  <c r="BR259" i="3"/>
  <c r="BQ257" i="3"/>
  <c r="BT257" i="3" s="1"/>
  <c r="BR257" i="3"/>
  <c r="BR255" i="3"/>
  <c r="BQ255" i="3"/>
  <c r="BT255" i="3" s="1"/>
  <c r="BQ247" i="3"/>
  <c r="BT247" i="3" s="1"/>
  <c r="BR247" i="3"/>
  <c r="BQ245" i="3"/>
  <c r="BT245" i="3" s="1"/>
  <c r="BR245" i="3"/>
  <c r="BQ243" i="3"/>
  <c r="BT243" i="3" s="1"/>
  <c r="BR243" i="3"/>
  <c r="BQ241" i="3"/>
  <c r="BT241" i="3" s="1"/>
  <c r="BR241" i="3"/>
  <c r="BR229" i="3"/>
  <c r="BQ229" i="3"/>
  <c r="BT229" i="3" s="1"/>
  <c r="BQ227" i="3"/>
  <c r="BT227" i="3" s="1"/>
  <c r="BR227" i="3"/>
  <c r="BQ221" i="3"/>
  <c r="BT221" i="3" s="1"/>
  <c r="BR221" i="3"/>
  <c r="BR219" i="3"/>
  <c r="BQ219" i="3"/>
  <c r="BT219" i="3" s="1"/>
  <c r="BQ213" i="3"/>
  <c r="BT213" i="3" s="1"/>
  <c r="BR213" i="3"/>
  <c r="BQ211" i="3"/>
  <c r="BT211" i="3" s="1"/>
  <c r="BR211" i="3"/>
  <c r="BR209" i="3"/>
  <c r="BQ209" i="3"/>
  <c r="BT209" i="3" s="1"/>
  <c r="BR203" i="3"/>
  <c r="BQ203" i="3"/>
  <c r="BT203" i="3" s="1"/>
  <c r="BQ201" i="3"/>
  <c r="BT201" i="3" s="1"/>
  <c r="BR201" i="3"/>
  <c r="BQ191" i="3"/>
  <c r="BT191" i="3" s="1"/>
  <c r="BR191" i="3"/>
  <c r="BQ189" i="3"/>
  <c r="BT189" i="3" s="1"/>
  <c r="BR189" i="3"/>
  <c r="BR187" i="3"/>
  <c r="BQ187" i="3"/>
  <c r="BT187" i="3" s="1"/>
  <c r="BQ185" i="3"/>
  <c r="BT185" i="3" s="1"/>
  <c r="BR185" i="3"/>
  <c r="BR183" i="3"/>
  <c r="BQ183" i="3"/>
  <c r="BT183" i="3" s="1"/>
  <c r="BR179" i="3"/>
  <c r="BQ179" i="3"/>
  <c r="BT179" i="3" s="1"/>
  <c r="BQ173" i="3"/>
  <c r="BT173" i="3" s="1"/>
  <c r="BR173" i="3"/>
  <c r="BR171" i="3"/>
  <c r="BQ171" i="3"/>
  <c r="BT171" i="3" s="1"/>
  <c r="BQ169" i="3"/>
  <c r="BT169" i="3" s="1"/>
  <c r="BR169" i="3"/>
  <c r="BR165" i="3"/>
  <c r="BQ165" i="3"/>
  <c r="BT165" i="3" s="1"/>
  <c r="BR159" i="3"/>
  <c r="BQ159" i="3"/>
  <c r="BT159" i="3" s="1"/>
  <c r="BR157" i="3"/>
  <c r="BQ157" i="3"/>
  <c r="BT157" i="3" s="1"/>
  <c r="BR155" i="3"/>
  <c r="BQ155" i="3"/>
  <c r="BT155" i="3" s="1"/>
  <c r="BR153" i="3"/>
  <c r="BQ153" i="3"/>
  <c r="BT153" i="3" s="1"/>
  <c r="BR151" i="3"/>
  <c r="BQ151" i="3"/>
  <c r="BT151" i="3" s="1"/>
  <c r="BR147" i="3"/>
  <c r="BQ147" i="3"/>
  <c r="BT147" i="3" s="1"/>
  <c r="BR143" i="3"/>
  <c r="BQ143" i="3"/>
  <c r="BT143" i="3" s="1"/>
  <c r="BR141" i="3"/>
  <c r="BQ141" i="3"/>
  <c r="BT141" i="3" s="1"/>
  <c r="BR139" i="3"/>
  <c r="BQ139" i="3"/>
  <c r="BT139" i="3" s="1"/>
  <c r="BR137" i="3"/>
  <c r="BQ137" i="3"/>
  <c r="BT137" i="3" s="1"/>
  <c r="BR135" i="3"/>
  <c r="BQ135" i="3"/>
  <c r="BT135" i="3" s="1"/>
  <c r="BR131" i="3"/>
  <c r="BQ131" i="3"/>
  <c r="BT131" i="3" s="1"/>
  <c r="BQ129" i="3"/>
  <c r="BT129" i="3" s="1"/>
  <c r="BR129" i="3"/>
  <c r="BQ125" i="3"/>
  <c r="BT125" i="3" s="1"/>
  <c r="BR125" i="3"/>
  <c r="BR123" i="3"/>
  <c r="BQ123" i="3"/>
  <c r="BT123" i="3" s="1"/>
  <c r="BQ121" i="3"/>
  <c r="BT121" i="3" s="1"/>
  <c r="BR121" i="3"/>
  <c r="BQ113" i="3"/>
  <c r="BT113" i="3" s="1"/>
  <c r="BR113" i="3"/>
  <c r="BR111" i="3"/>
  <c r="BQ111" i="3"/>
  <c r="BT111" i="3" s="1"/>
  <c r="BQ109" i="3"/>
  <c r="BT109" i="3" s="1"/>
  <c r="BR109" i="3"/>
  <c r="BQ103" i="3"/>
  <c r="BT103" i="3" s="1"/>
  <c r="BR103" i="3"/>
  <c r="BR101" i="3"/>
  <c r="BQ101" i="3"/>
  <c r="BT101" i="3" s="1"/>
  <c r="BQ97" i="3"/>
  <c r="BT97" i="3" s="1"/>
  <c r="BR97" i="3"/>
  <c r="BQ93" i="3"/>
  <c r="BT93" i="3" s="1"/>
  <c r="BR93" i="3"/>
  <c r="BQ91" i="3"/>
  <c r="BT91" i="3" s="1"/>
  <c r="BR91" i="3"/>
  <c r="BR89" i="3"/>
  <c r="BQ89" i="3"/>
  <c r="BT89" i="3" s="1"/>
  <c r="BQ87" i="3"/>
  <c r="BT87" i="3" s="1"/>
  <c r="BR87" i="3"/>
  <c r="BQ77" i="3"/>
  <c r="BT77" i="3" s="1"/>
  <c r="BR77" i="3"/>
  <c r="BQ73" i="3"/>
  <c r="BT73" i="3" s="1"/>
  <c r="BR73" i="3"/>
  <c r="BQ71" i="3"/>
  <c r="BT71" i="3" s="1"/>
  <c r="BR71" i="3"/>
  <c r="BQ65" i="3"/>
  <c r="BT65" i="3" s="1"/>
  <c r="BR65" i="3"/>
  <c r="BQ61" i="3"/>
  <c r="BT61" i="3" s="1"/>
  <c r="BR61" i="3"/>
  <c r="BR59" i="3"/>
  <c r="BQ59" i="3"/>
  <c r="BT59" i="3" s="1"/>
  <c r="BR57" i="3"/>
  <c r="BQ57" i="3"/>
  <c r="BT57" i="3" s="1"/>
  <c r="BR45" i="3"/>
  <c r="BQ45" i="3"/>
  <c r="BT45" i="3" s="1"/>
  <c r="BQ43" i="3"/>
  <c r="BT43" i="3" s="1"/>
  <c r="BR43" i="3"/>
  <c r="BQ41" i="3"/>
  <c r="BT41" i="3" s="1"/>
  <c r="BR41" i="3"/>
  <c r="AW247" i="3"/>
  <c r="AV247" i="3"/>
  <c r="AY247" i="3" s="1"/>
  <c r="AV245" i="3"/>
  <c r="AY245" i="3" s="1"/>
  <c r="AW245" i="3"/>
  <c r="AW235" i="3"/>
  <c r="AV235" i="3"/>
  <c r="AY235" i="3" s="1"/>
  <c r="AV231" i="3"/>
  <c r="AY231" i="3" s="1"/>
  <c r="AW231" i="3"/>
  <c r="AW223" i="3"/>
  <c r="AV223" i="3"/>
  <c r="AY223" i="3" s="1"/>
  <c r="AV207" i="3"/>
  <c r="AY207" i="3" s="1"/>
  <c r="AW207" i="3"/>
  <c r="AW199" i="3"/>
  <c r="AV199" i="3"/>
  <c r="AY199" i="3" s="1"/>
  <c r="AW189" i="3"/>
  <c r="AV189" i="3"/>
  <c r="AY189" i="3" s="1"/>
  <c r="AV187" i="3"/>
  <c r="AY187" i="3" s="1"/>
  <c r="AW187" i="3"/>
  <c r="AW181" i="3"/>
  <c r="AV181" i="3"/>
  <c r="AY181" i="3" s="1"/>
  <c r="AW179" i="3"/>
  <c r="AV179" i="3"/>
  <c r="AY179" i="3" s="1"/>
  <c r="AW175" i="3"/>
  <c r="AV175" i="3"/>
  <c r="AY175" i="3" s="1"/>
  <c r="AW167" i="3"/>
  <c r="AV167" i="3"/>
  <c r="AY167" i="3" s="1"/>
  <c r="AW163" i="3"/>
  <c r="AV163" i="3"/>
  <c r="AY163" i="3" s="1"/>
  <c r="AW159" i="3"/>
  <c r="AV159" i="3"/>
  <c r="AY159" i="3" s="1"/>
  <c r="AV153" i="3"/>
  <c r="AY153" i="3" s="1"/>
  <c r="AW153" i="3"/>
  <c r="AV143" i="3"/>
  <c r="AY143" i="3" s="1"/>
  <c r="AW143" i="3"/>
  <c r="AV139" i="3"/>
  <c r="AY139" i="3" s="1"/>
  <c r="AW139" i="3"/>
  <c r="AW135" i="3"/>
  <c r="AV135" i="3"/>
  <c r="AY135" i="3" s="1"/>
  <c r="AW133" i="3"/>
  <c r="AV133" i="3"/>
  <c r="AY133" i="3" s="1"/>
  <c r="AV127" i="3"/>
  <c r="AY127" i="3" s="1"/>
  <c r="AW127" i="3"/>
  <c r="AV125" i="3"/>
  <c r="AY125" i="3" s="1"/>
  <c r="AW125" i="3"/>
  <c r="AW123" i="3"/>
  <c r="AV123" i="3"/>
  <c r="AY123" i="3" s="1"/>
  <c r="AV115" i="3"/>
  <c r="AY115" i="3" s="1"/>
  <c r="AW115" i="3"/>
  <c r="AV107" i="3"/>
  <c r="AY107" i="3" s="1"/>
  <c r="AW107" i="3"/>
  <c r="AV103" i="3"/>
  <c r="AY103" i="3" s="1"/>
  <c r="AW103" i="3"/>
  <c r="AV99" i="3"/>
  <c r="AY99" i="3" s="1"/>
  <c r="AW99" i="3"/>
  <c r="AW95" i="3"/>
  <c r="AV95" i="3"/>
  <c r="AY95" i="3" s="1"/>
  <c r="AV85" i="3"/>
  <c r="AY85" i="3" s="1"/>
  <c r="AW85" i="3"/>
  <c r="AV79" i="3"/>
  <c r="AY79" i="3" s="1"/>
  <c r="AW79" i="3"/>
  <c r="AW75" i="3"/>
  <c r="AV75" i="3"/>
  <c r="AY75" i="3" s="1"/>
  <c r="AV73" i="3"/>
  <c r="AY73" i="3" s="1"/>
  <c r="AW73" i="3"/>
  <c r="AV71" i="3"/>
  <c r="AY71" i="3" s="1"/>
  <c r="AW71" i="3"/>
  <c r="AV63" i="3"/>
  <c r="AY63" i="3" s="1"/>
  <c r="AW63" i="3"/>
  <c r="AV55" i="3"/>
  <c r="AY55" i="3" s="1"/>
  <c r="AW55" i="3"/>
  <c r="AV51" i="3"/>
  <c r="AY51" i="3" s="1"/>
  <c r="AW51" i="3"/>
  <c r="AW49" i="3"/>
  <c r="AV49" i="3"/>
  <c r="AY49" i="3" s="1"/>
  <c r="AV47" i="3"/>
  <c r="AY47" i="3" s="1"/>
  <c r="AW47" i="3"/>
  <c r="AW45" i="3"/>
  <c r="AV45" i="3"/>
  <c r="AY45" i="3" s="1"/>
  <c r="AV43" i="3"/>
  <c r="AY43" i="3" s="1"/>
  <c r="AW43" i="3"/>
  <c r="BC332" i="3"/>
  <c r="BF332" i="3" s="1"/>
  <c r="BD332" i="3"/>
  <c r="BC330" i="3"/>
  <c r="BF330" i="3" s="1"/>
  <c r="BD330" i="3"/>
  <c r="BD328" i="3"/>
  <c r="BC328" i="3"/>
  <c r="BF328" i="3" s="1"/>
  <c r="BD324" i="3"/>
  <c r="BC324" i="3"/>
  <c r="BF324" i="3" s="1"/>
  <c r="BC322" i="3"/>
  <c r="BF322" i="3" s="1"/>
  <c r="BD322" i="3"/>
  <c r="BC320" i="3"/>
  <c r="BF320" i="3" s="1"/>
  <c r="BD320" i="3"/>
  <c r="BD318" i="3"/>
  <c r="BC318" i="3"/>
  <c r="BF318" i="3" s="1"/>
  <c r="BD314" i="3"/>
  <c r="BC314" i="3"/>
  <c r="BF314" i="3" s="1"/>
  <c r="BC312" i="3"/>
  <c r="BF312" i="3" s="1"/>
  <c r="BD312" i="3"/>
  <c r="BC306" i="3"/>
  <c r="BF306" i="3" s="1"/>
  <c r="BD306" i="3"/>
  <c r="BD302" i="3"/>
  <c r="BC302" i="3"/>
  <c r="BF302" i="3" s="1"/>
  <c r="BD300" i="3"/>
  <c r="BC300" i="3"/>
  <c r="BF300" i="3" s="1"/>
  <c r="BC298" i="3"/>
  <c r="BF298" i="3" s="1"/>
  <c r="BD298" i="3"/>
  <c r="BD296" i="3"/>
  <c r="BC296" i="3"/>
  <c r="BF296" i="3" s="1"/>
  <c r="BC294" i="3"/>
  <c r="BF294" i="3" s="1"/>
  <c r="BD294" i="3"/>
  <c r="BC292" i="3"/>
  <c r="BF292" i="3" s="1"/>
  <c r="BD292" i="3"/>
  <c r="BD282" i="3"/>
  <c r="BC282" i="3"/>
  <c r="BF282" i="3" s="1"/>
  <c r="BC280" i="3"/>
  <c r="BF280" i="3" s="1"/>
  <c r="BD280" i="3"/>
  <c r="BC276" i="3"/>
  <c r="BF276" i="3" s="1"/>
  <c r="BD276" i="3"/>
  <c r="BD272" i="3"/>
  <c r="BC272" i="3"/>
  <c r="BF272" i="3" s="1"/>
  <c r="BC266" i="3"/>
  <c r="BF266" i="3" s="1"/>
  <c r="BD266" i="3"/>
  <c r="BC260" i="3"/>
  <c r="BF260" i="3" s="1"/>
  <c r="BD260" i="3"/>
  <c r="BC258" i="3"/>
  <c r="BF258" i="3" s="1"/>
  <c r="BD258" i="3"/>
  <c r="BC256" i="3"/>
  <c r="BF256" i="3" s="1"/>
  <c r="BD256" i="3"/>
  <c r="BD252" i="3"/>
  <c r="BC252" i="3"/>
  <c r="BF252" i="3" s="1"/>
  <c r="BD250" i="3"/>
  <c r="BC250" i="3"/>
  <c r="BF250" i="3" s="1"/>
  <c r="BC244" i="3"/>
  <c r="BF244" i="3" s="1"/>
  <c r="BD244" i="3"/>
  <c r="BC242" i="3"/>
  <c r="BF242" i="3" s="1"/>
  <c r="BD242" i="3"/>
  <c r="BC240" i="3"/>
  <c r="BF240" i="3" s="1"/>
  <c r="BD240" i="3"/>
  <c r="BD238" i="3"/>
  <c r="BC238" i="3"/>
  <c r="BF238" i="3" s="1"/>
  <c r="BC234" i="3"/>
  <c r="BF234" i="3" s="1"/>
  <c r="BD234" i="3"/>
  <c r="BD232" i="3"/>
  <c r="BC232" i="3"/>
  <c r="BF232" i="3" s="1"/>
  <c r="BD228" i="3"/>
  <c r="BC228" i="3"/>
  <c r="BF228" i="3" s="1"/>
  <c r="BC222" i="3"/>
  <c r="BF222" i="3" s="1"/>
  <c r="BD222" i="3"/>
  <c r="BD214" i="3"/>
  <c r="BC214" i="3"/>
  <c r="BF214" i="3" s="1"/>
  <c r="BC210" i="3"/>
  <c r="BF210" i="3" s="1"/>
  <c r="BD210" i="3"/>
  <c r="BD208" i="3"/>
  <c r="BC208" i="3"/>
  <c r="BF208" i="3" s="1"/>
  <c r="BC206" i="3"/>
  <c r="BF206" i="3" s="1"/>
  <c r="BD206" i="3"/>
  <c r="BC200" i="3"/>
  <c r="BF200" i="3" s="1"/>
  <c r="BD200" i="3"/>
  <c r="BD196" i="3"/>
  <c r="BC196" i="3"/>
  <c r="BF196" i="3" s="1"/>
  <c r="BD190" i="3"/>
  <c r="BC190" i="3"/>
  <c r="BF190" i="3" s="1"/>
  <c r="BC186" i="3"/>
  <c r="BF186" i="3" s="1"/>
  <c r="BD186" i="3"/>
  <c r="BC182" i="3"/>
  <c r="BF182" i="3" s="1"/>
  <c r="BD182" i="3"/>
  <c r="BD178" i="3"/>
  <c r="BC178" i="3"/>
  <c r="BF178" i="3" s="1"/>
  <c r="BC176" i="3"/>
  <c r="BF176" i="3" s="1"/>
  <c r="BD176" i="3"/>
  <c r="BD166" i="3"/>
  <c r="BC166" i="3"/>
  <c r="BF166" i="3" s="1"/>
  <c r="BD164" i="3"/>
  <c r="BC164" i="3"/>
  <c r="BF164" i="3" s="1"/>
  <c r="BC162" i="3"/>
  <c r="BF162" i="3" s="1"/>
  <c r="BD162" i="3"/>
  <c r="BC160" i="3"/>
  <c r="BF160" i="3" s="1"/>
  <c r="BD160" i="3"/>
  <c r="BD158" i="3"/>
  <c r="BC158" i="3"/>
  <c r="BF158" i="3" s="1"/>
  <c r="BC156" i="3"/>
  <c r="BF156" i="3" s="1"/>
  <c r="BD156" i="3"/>
  <c r="BC154" i="3"/>
  <c r="BF154" i="3" s="1"/>
  <c r="BD154" i="3"/>
  <c r="BC152" i="3"/>
  <c r="BF152" i="3" s="1"/>
  <c r="BD152" i="3"/>
  <c r="BD150" i="3"/>
  <c r="BC150" i="3"/>
  <c r="BF150" i="3" s="1"/>
  <c r="BC148" i="3"/>
  <c r="BF148" i="3" s="1"/>
  <c r="BD148" i="3"/>
  <c r="BD142" i="3"/>
  <c r="BC142" i="3"/>
  <c r="BF142" i="3" s="1"/>
  <c r="BC140" i="3"/>
  <c r="BF140" i="3" s="1"/>
  <c r="BD140" i="3"/>
  <c r="BD138" i="3"/>
  <c r="BC138" i="3"/>
  <c r="BF138" i="3" s="1"/>
  <c r="BD134" i="3"/>
  <c r="BC134" i="3"/>
  <c r="BF134" i="3" s="1"/>
  <c r="BC132" i="3"/>
  <c r="BF132" i="3" s="1"/>
  <c r="BD132" i="3"/>
  <c r="BD130" i="3"/>
  <c r="BC130" i="3"/>
  <c r="BF130" i="3" s="1"/>
  <c r="BD126" i="3"/>
  <c r="BC126" i="3"/>
  <c r="BF126" i="3" s="1"/>
  <c r="BC122" i="3"/>
  <c r="BF122" i="3" s="1"/>
  <c r="BD122" i="3"/>
  <c r="BD118" i="3"/>
  <c r="BC118" i="3"/>
  <c r="BF118" i="3" s="1"/>
  <c r="BC116" i="3"/>
  <c r="BF116" i="3" s="1"/>
  <c r="BD116" i="3"/>
  <c r="BD112" i="3"/>
  <c r="BC112" i="3"/>
  <c r="BF112" i="3" s="1"/>
  <c r="BD110" i="3"/>
  <c r="BC110" i="3"/>
  <c r="BF110" i="3" s="1"/>
  <c r="BD106" i="3"/>
  <c r="BC106" i="3"/>
  <c r="BF106" i="3" s="1"/>
  <c r="BC98" i="3"/>
  <c r="BF98" i="3" s="1"/>
  <c r="BD98" i="3"/>
  <c r="BD96" i="3"/>
  <c r="BC96" i="3"/>
  <c r="BF96" i="3" s="1"/>
  <c r="BD94" i="3"/>
  <c r="BC94" i="3"/>
  <c r="BF94" i="3" s="1"/>
  <c r="BC86" i="3"/>
  <c r="BF86" i="3" s="1"/>
  <c r="BD86" i="3"/>
  <c r="BD84" i="3"/>
  <c r="BC84" i="3"/>
  <c r="BF84" i="3" s="1"/>
  <c r="BC80" i="3"/>
  <c r="BF80" i="3" s="1"/>
  <c r="BD80" i="3"/>
  <c r="BD78" i="3"/>
  <c r="BC78" i="3"/>
  <c r="BF78" i="3" s="1"/>
  <c r="BC76" i="3"/>
  <c r="BF76" i="3" s="1"/>
  <c r="BD76" i="3"/>
  <c r="BC66" i="3"/>
  <c r="BF66" i="3" s="1"/>
  <c r="BD66" i="3"/>
  <c r="BD64" i="3"/>
  <c r="BC64" i="3"/>
  <c r="BF64" i="3" s="1"/>
  <c r="BC60" i="3"/>
  <c r="BF60" i="3" s="1"/>
  <c r="BD60" i="3"/>
  <c r="BD56" i="3"/>
  <c r="BC56" i="3"/>
  <c r="BF56" i="3" s="1"/>
  <c r="BC46" i="3"/>
  <c r="BF46" i="3" s="1"/>
  <c r="BD46" i="3"/>
  <c r="BC40" i="3"/>
  <c r="BF40" i="3" s="1"/>
  <c r="BD40" i="3"/>
  <c r="BD38" i="3"/>
  <c r="BC38" i="3"/>
  <c r="BF38" i="3" s="1"/>
  <c r="BD36" i="3"/>
  <c r="BC36" i="3"/>
  <c r="BF36" i="3" s="1"/>
  <c r="BD333" i="3"/>
  <c r="BC333" i="3"/>
  <c r="BF333" i="3" s="1"/>
  <c r="BR328" i="3"/>
  <c r="BQ328" i="3"/>
  <c r="BT328" i="3" s="1"/>
  <c r="BQ322" i="3"/>
  <c r="BT322" i="3" s="1"/>
  <c r="BR322" i="3"/>
  <c r="BR320" i="3"/>
  <c r="BQ320" i="3"/>
  <c r="BT320" i="3" s="1"/>
  <c r="BQ316" i="3"/>
  <c r="BT316" i="3" s="1"/>
  <c r="BR316" i="3"/>
  <c r="BR312" i="3"/>
  <c r="BQ312" i="3"/>
  <c r="BT312" i="3" s="1"/>
  <c r="BQ308" i="3"/>
  <c r="BT308" i="3" s="1"/>
  <c r="BR308" i="3"/>
  <c r="BR306" i="3"/>
  <c r="BQ306" i="3"/>
  <c r="BT306" i="3" s="1"/>
  <c r="BQ300" i="3"/>
  <c r="BT300" i="3" s="1"/>
  <c r="BR300" i="3"/>
  <c r="BQ298" i="3"/>
  <c r="BT298" i="3" s="1"/>
  <c r="BR298" i="3"/>
  <c r="BQ294" i="3"/>
  <c r="BT294" i="3" s="1"/>
  <c r="BR294" i="3"/>
  <c r="BR292" i="3"/>
  <c r="BQ292" i="3"/>
  <c r="BT292" i="3" s="1"/>
  <c r="BR290" i="3"/>
  <c r="BQ290" i="3"/>
  <c r="BT290" i="3" s="1"/>
  <c r="BQ284" i="3"/>
  <c r="BT284" i="3" s="1"/>
  <c r="BR284" i="3"/>
  <c r="BQ280" i="3"/>
  <c r="BT280" i="3" s="1"/>
  <c r="BR280" i="3"/>
  <c r="BQ272" i="3"/>
  <c r="BT272" i="3" s="1"/>
  <c r="BR272" i="3"/>
  <c r="BQ268" i="3"/>
  <c r="BT268" i="3" s="1"/>
  <c r="BR268" i="3"/>
  <c r="BQ264" i="3"/>
  <c r="BT264" i="3" s="1"/>
  <c r="BR264" i="3"/>
  <c r="BR260" i="3"/>
  <c r="BQ260" i="3"/>
  <c r="BT260" i="3" s="1"/>
  <c r="BQ258" i="3"/>
  <c r="BT258" i="3" s="1"/>
  <c r="BR258" i="3"/>
  <c r="BQ252" i="3"/>
  <c r="BT252" i="3" s="1"/>
  <c r="BR252" i="3"/>
  <c r="BQ250" i="3"/>
  <c r="BT250" i="3" s="1"/>
  <c r="BR250" i="3"/>
  <c r="BQ246" i="3"/>
  <c r="BT246" i="3" s="1"/>
  <c r="BR246" i="3"/>
  <c r="BR242" i="3"/>
  <c r="BQ242" i="3"/>
  <c r="BT242" i="3" s="1"/>
  <c r="BR240" i="3"/>
  <c r="BQ240" i="3"/>
  <c r="BT240" i="3" s="1"/>
  <c r="BR238" i="3"/>
  <c r="BQ238" i="3"/>
  <c r="BT238" i="3" s="1"/>
  <c r="BQ234" i="3"/>
  <c r="BT234" i="3" s="1"/>
  <c r="BR234" i="3"/>
  <c r="BR230" i="3"/>
  <c r="BQ230" i="3"/>
  <c r="BT230" i="3" s="1"/>
  <c r="BQ222" i="3"/>
  <c r="BT222" i="3" s="1"/>
  <c r="BR222" i="3"/>
  <c r="BQ218" i="3"/>
  <c r="BT218" i="3" s="1"/>
  <c r="BR218" i="3"/>
  <c r="BR214" i="3"/>
  <c r="BQ214" i="3"/>
  <c r="BT214" i="3" s="1"/>
  <c r="BQ210" i="3"/>
  <c r="BT210" i="3" s="1"/>
  <c r="BR210" i="3"/>
  <c r="BR196" i="3"/>
  <c r="BQ196" i="3"/>
  <c r="BT196" i="3" s="1"/>
  <c r="BR194" i="3"/>
  <c r="BQ194" i="3"/>
  <c r="BT194" i="3" s="1"/>
  <c r="BR190" i="3"/>
  <c r="BQ190" i="3"/>
  <c r="BT190" i="3" s="1"/>
  <c r="BR182" i="3"/>
  <c r="BQ182" i="3"/>
  <c r="BT182" i="3" s="1"/>
  <c r="BR178" i="3"/>
  <c r="BQ178" i="3"/>
  <c r="BT178" i="3" s="1"/>
  <c r="BR174" i="3"/>
  <c r="BQ174" i="3"/>
  <c r="BT174" i="3" s="1"/>
  <c r="BR170" i="3"/>
  <c r="BQ170" i="3"/>
  <c r="BT170" i="3" s="1"/>
  <c r="BQ168" i="3"/>
  <c r="BT168" i="3" s="1"/>
  <c r="BR168" i="3"/>
  <c r="BR166" i="3"/>
  <c r="BQ166" i="3"/>
  <c r="BT166" i="3" s="1"/>
  <c r="BR162" i="3"/>
  <c r="BQ162" i="3"/>
  <c r="BT162" i="3" s="1"/>
  <c r="BQ152" i="3"/>
  <c r="BT152" i="3" s="1"/>
  <c r="BR152" i="3"/>
  <c r="BQ150" i="3"/>
  <c r="BT150" i="3" s="1"/>
  <c r="BR150" i="3"/>
  <c r="BR146" i="3"/>
  <c r="BQ146" i="3"/>
  <c r="BT146" i="3" s="1"/>
  <c r="BR142" i="3"/>
  <c r="BQ142" i="3"/>
  <c r="BT142" i="3" s="1"/>
  <c r="BQ138" i="3"/>
  <c r="BT138" i="3" s="1"/>
  <c r="BR138" i="3"/>
  <c r="BR134" i="3"/>
  <c r="BQ134" i="3"/>
  <c r="BT134" i="3" s="1"/>
  <c r="BR122" i="3"/>
  <c r="BQ122" i="3"/>
  <c r="BT122" i="3" s="1"/>
  <c r="BR118" i="3"/>
  <c r="BQ118" i="3"/>
  <c r="BT118" i="3" s="1"/>
  <c r="BR114" i="3"/>
  <c r="BQ114" i="3"/>
  <c r="BT114" i="3" s="1"/>
  <c r="BR106" i="3"/>
  <c r="BQ106" i="3"/>
  <c r="BT106" i="3" s="1"/>
  <c r="BR98" i="3"/>
  <c r="BQ98" i="3"/>
  <c r="BT98" i="3" s="1"/>
  <c r="BR90" i="3"/>
  <c r="BQ90" i="3"/>
  <c r="BT90" i="3" s="1"/>
  <c r="BQ86" i="3"/>
  <c r="BT86" i="3" s="1"/>
  <c r="BR86" i="3"/>
  <c r="BQ84" i="3"/>
  <c r="BT84" i="3" s="1"/>
  <c r="BR84" i="3"/>
  <c r="BQ82" i="3"/>
  <c r="BT82" i="3" s="1"/>
  <c r="BR82" i="3"/>
  <c r="BR78" i="3"/>
  <c r="BQ78" i="3"/>
  <c r="BT78" i="3" s="1"/>
  <c r="BQ76" i="3"/>
  <c r="BT76" i="3" s="1"/>
  <c r="BR76" i="3"/>
  <c r="BR74" i="3"/>
  <c r="BQ74" i="3"/>
  <c r="BT74" i="3" s="1"/>
  <c r="BQ70" i="3"/>
  <c r="BT70" i="3" s="1"/>
  <c r="BR70" i="3"/>
  <c r="BR66" i="3"/>
  <c r="BQ66" i="3"/>
  <c r="BT66" i="3" s="1"/>
  <c r="BQ62" i="3"/>
  <c r="BT62" i="3" s="1"/>
  <c r="BR62" i="3"/>
  <c r="BR60" i="3"/>
  <c r="BQ60" i="3"/>
  <c r="BT60" i="3" s="1"/>
  <c r="BR58" i="3"/>
  <c r="BQ58" i="3"/>
  <c r="BT58" i="3" s="1"/>
  <c r="BQ50" i="3"/>
  <c r="BT50" i="3" s="1"/>
  <c r="BR50" i="3"/>
  <c r="BQ46" i="3"/>
  <c r="BT46" i="3" s="1"/>
  <c r="BR46" i="3"/>
  <c r="BR42" i="3"/>
  <c r="BQ42" i="3"/>
  <c r="BT42" i="3" s="1"/>
  <c r="BQ38" i="3"/>
  <c r="BT38" i="3" s="1"/>
  <c r="BR38" i="3"/>
  <c r="BR34" i="3"/>
  <c r="BQ34" i="3"/>
  <c r="BT34" i="3" s="1"/>
  <c r="BR333" i="3"/>
  <c r="BQ333" i="3"/>
  <c r="BT333" i="3" s="1"/>
  <c r="T66" i="3"/>
  <c r="W66" i="3" s="1"/>
  <c r="U66" i="3"/>
  <c r="U64" i="3"/>
  <c r="T64" i="3"/>
  <c r="W64" i="3" s="1"/>
  <c r="U54" i="3"/>
  <c r="T54" i="3"/>
  <c r="W54" i="3" s="1"/>
  <c r="U333" i="3"/>
  <c r="T333" i="3"/>
  <c r="W333" i="3" s="1"/>
  <c r="AV331" i="3"/>
  <c r="AY331" i="3" s="1"/>
  <c r="AW331" i="3"/>
  <c r="AV329" i="3"/>
  <c r="AY329" i="3" s="1"/>
  <c r="AW329" i="3"/>
  <c r="AW327" i="3"/>
  <c r="AV327" i="3"/>
  <c r="AY327" i="3" s="1"/>
  <c r="AW321" i="3"/>
  <c r="AV321" i="3"/>
  <c r="AY321" i="3" s="1"/>
  <c r="AV319" i="3"/>
  <c r="AY319" i="3" s="1"/>
  <c r="AW319" i="3"/>
  <c r="AV313" i="3"/>
  <c r="AY313" i="3" s="1"/>
  <c r="AW313" i="3"/>
  <c r="AV311" i="3"/>
  <c r="AY311" i="3" s="1"/>
  <c r="AW311" i="3"/>
  <c r="AW309" i="3"/>
  <c r="AV309" i="3"/>
  <c r="AY309" i="3" s="1"/>
  <c r="AV307" i="3"/>
  <c r="AY307" i="3" s="1"/>
  <c r="AW307" i="3"/>
  <c r="AV299" i="3"/>
  <c r="AY299" i="3" s="1"/>
  <c r="AW299" i="3"/>
  <c r="AV297" i="3"/>
  <c r="AY297" i="3" s="1"/>
  <c r="AW297" i="3"/>
  <c r="AV295" i="3"/>
  <c r="AY295" i="3" s="1"/>
  <c r="AW295" i="3"/>
  <c r="AV291" i="3"/>
  <c r="AY291" i="3" s="1"/>
  <c r="AW291" i="3"/>
  <c r="AV289" i="3"/>
  <c r="AY289" i="3" s="1"/>
  <c r="AW289" i="3"/>
  <c r="AW287" i="3"/>
  <c r="AV287" i="3"/>
  <c r="AY287" i="3" s="1"/>
  <c r="AW283" i="3"/>
  <c r="AV283" i="3"/>
  <c r="AY283" i="3" s="1"/>
  <c r="AW279" i="3"/>
  <c r="AV279" i="3"/>
  <c r="AY279" i="3" s="1"/>
  <c r="AV269" i="3"/>
  <c r="AY269" i="3" s="1"/>
  <c r="AW269" i="3"/>
  <c r="AW267" i="3"/>
  <c r="AV267" i="3"/>
  <c r="AY267" i="3" s="1"/>
  <c r="AW265" i="3"/>
  <c r="AV265" i="3"/>
  <c r="AY265" i="3" s="1"/>
  <c r="AW263" i="3"/>
  <c r="AV263" i="3"/>
  <c r="AY263" i="3" s="1"/>
  <c r="AW261" i="3"/>
  <c r="AV261" i="3"/>
  <c r="AY261" i="3" s="1"/>
  <c r="AV257" i="3"/>
  <c r="AY257" i="3" s="1"/>
  <c r="AW257" i="3"/>
  <c r="AV255" i="3"/>
  <c r="AY255" i="3" s="1"/>
  <c r="AW255" i="3"/>
  <c r="AW253" i="3"/>
  <c r="AV253" i="3"/>
  <c r="AY253" i="3" s="1"/>
  <c r="N82" i="3"/>
  <c r="M82" i="3"/>
  <c r="P82" i="3" s="1"/>
  <c r="N125" i="3"/>
  <c r="M125" i="3"/>
  <c r="P125" i="3" s="1"/>
  <c r="N167" i="3"/>
  <c r="M167" i="3"/>
  <c r="P167" i="3" s="1"/>
  <c r="M253" i="3"/>
  <c r="P253" i="3" s="1"/>
  <c r="N253" i="3"/>
  <c r="M311" i="3"/>
  <c r="P311" i="3" s="1"/>
  <c r="N311" i="3"/>
  <c r="M325" i="3"/>
  <c r="P325" i="3" s="1"/>
  <c r="N325" i="3"/>
  <c r="M206" i="3"/>
  <c r="P206" i="3" s="1"/>
  <c r="N206" i="3"/>
  <c r="M195" i="3"/>
  <c r="P195" i="3" s="1"/>
  <c r="N195" i="3"/>
  <c r="M163" i="3"/>
  <c r="P163" i="3" s="1"/>
  <c r="N163" i="3"/>
  <c r="M131" i="3"/>
  <c r="P131" i="3" s="1"/>
  <c r="N131" i="3"/>
  <c r="N121" i="3"/>
  <c r="M121" i="3"/>
  <c r="P121" i="3" s="1"/>
  <c r="N110" i="3"/>
  <c r="M110" i="3"/>
  <c r="P110" i="3" s="1"/>
  <c r="M99" i="3"/>
  <c r="P99" i="3" s="1"/>
  <c r="N99" i="3"/>
  <c r="M89" i="3"/>
  <c r="P89" i="3" s="1"/>
  <c r="N89" i="3"/>
  <c r="N51" i="3"/>
  <c r="M51" i="3"/>
  <c r="P51" i="3" s="1"/>
  <c r="N35" i="3"/>
  <c r="M35" i="3"/>
  <c r="P35" i="3" s="1"/>
  <c r="M323" i="3"/>
  <c r="P323" i="3" s="1"/>
  <c r="N323" i="3"/>
  <c r="M312" i="3"/>
  <c r="P312" i="3" s="1"/>
  <c r="N312" i="3"/>
  <c r="M301" i="3"/>
  <c r="P301" i="3" s="1"/>
  <c r="N301" i="3"/>
  <c r="M291" i="3"/>
  <c r="P291" i="3" s="1"/>
  <c r="N291" i="3"/>
  <c r="M280" i="3"/>
  <c r="P280" i="3" s="1"/>
  <c r="N280" i="3"/>
  <c r="N259" i="3"/>
  <c r="M259" i="3"/>
  <c r="P259" i="3" s="1"/>
  <c r="N184" i="3"/>
  <c r="M152" i="3"/>
  <c r="P152" i="3" s="1"/>
  <c r="M120" i="3"/>
  <c r="P120" i="3" s="1"/>
  <c r="M77" i="3"/>
  <c r="P77" i="3" s="1"/>
  <c r="N77" i="3"/>
  <c r="M67" i="3"/>
  <c r="P67" i="3" s="1"/>
  <c r="N67" i="3"/>
  <c r="M236" i="3"/>
  <c r="P236" i="3" s="1"/>
  <c r="N215" i="3"/>
  <c r="M215" i="3"/>
  <c r="P215" i="3" s="1"/>
  <c r="M204" i="3"/>
  <c r="P204" i="3" s="1"/>
  <c r="N204" i="3"/>
  <c r="M193" i="3"/>
  <c r="P193" i="3" s="1"/>
  <c r="N193" i="3"/>
  <c r="M172" i="3"/>
  <c r="P172" i="3" s="1"/>
  <c r="N172" i="3"/>
  <c r="N161" i="3"/>
  <c r="M161" i="3"/>
  <c r="P161" i="3" s="1"/>
  <c r="N140" i="3"/>
  <c r="N129" i="3"/>
  <c r="M129" i="3"/>
  <c r="P129" i="3" s="1"/>
  <c r="N76" i="3"/>
  <c r="M76" i="3"/>
  <c r="P76" i="3" s="1"/>
  <c r="N65" i="3"/>
  <c r="M65" i="3"/>
  <c r="P65" i="3" s="1"/>
  <c r="N60" i="3"/>
  <c r="M60" i="3"/>
  <c r="P60" i="3" s="1"/>
  <c r="N44" i="3"/>
  <c r="N330" i="3"/>
  <c r="M330" i="3"/>
  <c r="P330" i="3" s="1"/>
  <c r="M322" i="3"/>
  <c r="P322" i="3" s="1"/>
  <c r="N322" i="3"/>
  <c r="M298" i="3"/>
  <c r="P298" i="3" s="1"/>
  <c r="N298" i="3"/>
  <c r="N290" i="3"/>
  <c r="M290" i="3"/>
  <c r="P290" i="3" s="1"/>
  <c r="N282" i="3"/>
  <c r="M282" i="3"/>
  <c r="P282" i="3" s="1"/>
  <c r="N274" i="3"/>
  <c r="M274" i="3"/>
  <c r="P274" i="3" s="1"/>
  <c r="N266" i="3"/>
  <c r="M266" i="3"/>
  <c r="P266" i="3" s="1"/>
  <c r="M258" i="3"/>
  <c r="P258" i="3" s="1"/>
  <c r="N258" i="3"/>
  <c r="N250" i="3"/>
  <c r="M250" i="3"/>
  <c r="P250" i="3" s="1"/>
  <c r="N242" i="3"/>
  <c r="M242" i="3"/>
  <c r="P242" i="3" s="1"/>
  <c r="N234" i="3"/>
  <c r="M234" i="3"/>
  <c r="P234" i="3" s="1"/>
  <c r="M226" i="3"/>
  <c r="P226" i="3" s="1"/>
  <c r="N226" i="3"/>
  <c r="N210" i="3"/>
  <c r="M210" i="3"/>
  <c r="P210" i="3" s="1"/>
  <c r="M202" i="3"/>
  <c r="P202" i="3" s="1"/>
  <c r="N202" i="3"/>
  <c r="N194" i="3"/>
  <c r="M194" i="3"/>
  <c r="P194" i="3" s="1"/>
  <c r="M162" i="3"/>
  <c r="P162" i="3" s="1"/>
  <c r="N162" i="3"/>
  <c r="M98" i="3"/>
  <c r="P98" i="3" s="1"/>
  <c r="N98" i="3"/>
  <c r="M90" i="3"/>
  <c r="P90" i="3" s="1"/>
  <c r="N90" i="3"/>
  <c r="N42" i="3"/>
  <c r="M42" i="3"/>
  <c r="P42" i="3" s="1"/>
  <c r="M34" i="3"/>
  <c r="P34" i="3" s="1"/>
  <c r="N34" i="3"/>
  <c r="BK331" i="3"/>
  <c r="BJ331" i="3"/>
  <c r="BM331" i="3" s="1"/>
  <c r="BK329" i="3"/>
  <c r="BJ329" i="3"/>
  <c r="BM329" i="3" s="1"/>
  <c r="BK327" i="3"/>
  <c r="BJ327" i="3"/>
  <c r="BM327" i="3" s="1"/>
  <c r="BK325" i="3"/>
  <c r="BJ325" i="3"/>
  <c r="BM325" i="3" s="1"/>
  <c r="BJ321" i="3"/>
  <c r="BM321" i="3" s="1"/>
  <c r="BK321" i="3"/>
  <c r="BJ319" i="3"/>
  <c r="BM319" i="3" s="1"/>
  <c r="BK319" i="3"/>
  <c r="BJ305" i="3"/>
  <c r="BM305" i="3" s="1"/>
  <c r="BK305" i="3"/>
  <c r="BK303" i="3"/>
  <c r="BJ303" i="3"/>
  <c r="BM303" i="3" s="1"/>
  <c r="BK299" i="3"/>
  <c r="BJ299" i="3"/>
  <c r="BM299" i="3" s="1"/>
  <c r="BK297" i="3"/>
  <c r="BJ297" i="3"/>
  <c r="BM297" i="3" s="1"/>
  <c r="BJ295" i="3"/>
  <c r="BM295" i="3" s="1"/>
  <c r="BK295" i="3"/>
  <c r="BJ287" i="3"/>
  <c r="BM287" i="3" s="1"/>
  <c r="BK287" i="3"/>
  <c r="BJ285" i="3"/>
  <c r="BM285" i="3" s="1"/>
  <c r="BK285" i="3"/>
  <c r="BJ281" i="3"/>
  <c r="BM281" i="3" s="1"/>
  <c r="BK281" i="3"/>
  <c r="BK277" i="3"/>
  <c r="BJ277" i="3"/>
  <c r="BM277" i="3" s="1"/>
  <c r="BK275" i="3"/>
  <c r="BJ275" i="3"/>
  <c r="BM275" i="3" s="1"/>
  <c r="BK271" i="3"/>
  <c r="BJ271" i="3"/>
  <c r="BM271" i="3" s="1"/>
  <c r="BJ269" i="3"/>
  <c r="BM269" i="3" s="1"/>
  <c r="BK269" i="3"/>
  <c r="BK267" i="3"/>
  <c r="BJ267" i="3"/>
  <c r="BM267" i="3" s="1"/>
  <c r="BK265" i="3"/>
  <c r="BJ265" i="3"/>
  <c r="BM265" i="3" s="1"/>
  <c r="BK263" i="3"/>
  <c r="BJ263" i="3"/>
  <c r="BM263" i="3" s="1"/>
  <c r="BK259" i="3"/>
  <c r="BJ259" i="3"/>
  <c r="BM259" i="3" s="1"/>
  <c r="BJ257" i="3"/>
  <c r="BM257" i="3" s="1"/>
  <c r="BK257" i="3"/>
  <c r="BK255" i="3"/>
  <c r="BJ255" i="3"/>
  <c r="BM255" i="3" s="1"/>
  <c r="BK251" i="3"/>
  <c r="BJ251" i="3"/>
  <c r="BM251" i="3" s="1"/>
  <c r="BK249" i="3"/>
  <c r="BJ249" i="3"/>
  <c r="BM249" i="3" s="1"/>
  <c r="BJ241" i="3"/>
  <c r="BM241" i="3" s="1"/>
  <c r="BK241" i="3"/>
  <c r="BK239" i="3"/>
  <c r="BJ239" i="3"/>
  <c r="BM239" i="3" s="1"/>
  <c r="BJ237" i="3"/>
  <c r="BM237" i="3" s="1"/>
  <c r="BJ233" i="3"/>
  <c r="BM233" i="3" s="1"/>
  <c r="BK233" i="3"/>
  <c r="BK227" i="3"/>
  <c r="BK221" i="3"/>
  <c r="BJ221" i="3"/>
  <c r="BM221" i="3" s="1"/>
  <c r="BJ219" i="3"/>
  <c r="BM219" i="3" s="1"/>
  <c r="BK219" i="3"/>
  <c r="BK217" i="3"/>
  <c r="BK211" i="3"/>
  <c r="BJ209" i="3"/>
  <c r="BM209" i="3" s="1"/>
  <c r="BK207" i="3"/>
  <c r="BJ207" i="3"/>
  <c r="BM207" i="3" s="1"/>
  <c r="BK205" i="3"/>
  <c r="BK203" i="3"/>
  <c r="BJ201" i="3"/>
  <c r="BM201" i="3" s="1"/>
  <c r="BK199" i="3"/>
  <c r="BK193" i="3"/>
  <c r="BK191" i="3"/>
  <c r="BJ191" i="3"/>
  <c r="BM191" i="3" s="1"/>
  <c r="BK189" i="3"/>
  <c r="BJ187" i="3"/>
  <c r="BM187" i="3" s="1"/>
  <c r="BJ183" i="3"/>
  <c r="BM183" i="3" s="1"/>
  <c r="BK177" i="3"/>
  <c r="BJ175" i="3"/>
  <c r="BM175" i="3" s="1"/>
  <c r="BJ171" i="3"/>
  <c r="BM171" i="3" s="1"/>
  <c r="BJ169" i="3"/>
  <c r="BM169" i="3" s="1"/>
  <c r="BJ167" i="3"/>
  <c r="BM167" i="3" s="1"/>
  <c r="BK167" i="3"/>
  <c r="BK165" i="3"/>
  <c r="BJ165" i="3"/>
  <c r="BM165" i="3" s="1"/>
  <c r="BK163" i="3"/>
  <c r="BJ163" i="3"/>
  <c r="BM163" i="3" s="1"/>
  <c r="BK161" i="3"/>
  <c r="BJ161" i="3"/>
  <c r="BM161" i="3" s="1"/>
  <c r="BJ159" i="3"/>
  <c r="BM159" i="3" s="1"/>
  <c r="BJ157" i="3"/>
  <c r="BM157" i="3" s="1"/>
  <c r="BK155" i="3"/>
  <c r="BJ153" i="3"/>
  <c r="BM153" i="3" s="1"/>
  <c r="BK151" i="3"/>
  <c r="BJ151" i="3"/>
  <c r="BM151" i="3" s="1"/>
  <c r="BK147" i="3"/>
  <c r="BJ147" i="3"/>
  <c r="BM147" i="3" s="1"/>
  <c r="BJ145" i="3"/>
  <c r="BM145" i="3" s="1"/>
  <c r="BJ143" i="3"/>
  <c r="BM143" i="3" s="1"/>
  <c r="BK141" i="3"/>
  <c r="BJ139" i="3"/>
  <c r="BM139" i="3" s="1"/>
  <c r="BJ135" i="3"/>
  <c r="BM135" i="3" s="1"/>
  <c r="BJ131" i="3"/>
  <c r="BM131" i="3" s="1"/>
  <c r="BK131" i="3"/>
  <c r="BJ129" i="3"/>
  <c r="BM129" i="3" s="1"/>
  <c r="BK129" i="3"/>
  <c r="BK127" i="3"/>
  <c r="BK125" i="3"/>
  <c r="BK123" i="3"/>
  <c r="BJ123" i="3"/>
  <c r="BM123" i="3" s="1"/>
  <c r="BK121" i="3"/>
  <c r="BJ119" i="3"/>
  <c r="BM119" i="3" s="1"/>
  <c r="BK117" i="3"/>
  <c r="BJ115" i="3"/>
  <c r="BM115" i="3" s="1"/>
  <c r="BK111" i="3"/>
  <c r="BJ111" i="3"/>
  <c r="BM111" i="3" s="1"/>
  <c r="BJ109" i="3"/>
  <c r="BM109" i="3" s="1"/>
  <c r="BJ107" i="3"/>
  <c r="BM107" i="3" s="1"/>
  <c r="BK107" i="3"/>
  <c r="BJ105" i="3"/>
  <c r="BM105" i="3" s="1"/>
  <c r="BJ103" i="3"/>
  <c r="BM103" i="3" s="1"/>
  <c r="BK101" i="3"/>
  <c r="BK99" i="3"/>
  <c r="BJ97" i="3"/>
  <c r="BM97" i="3" s="1"/>
  <c r="BJ95" i="3"/>
  <c r="BM95" i="3" s="1"/>
  <c r="BK95" i="3"/>
  <c r="BK93" i="3"/>
  <c r="BJ91" i="3"/>
  <c r="BM91" i="3" s="1"/>
  <c r="BJ89" i="3"/>
  <c r="BM89" i="3" s="1"/>
  <c r="BJ87" i="3"/>
  <c r="BM87" i="3" s="1"/>
  <c r="BK85" i="3"/>
  <c r="BJ83" i="3"/>
  <c r="BM83" i="3" s="1"/>
  <c r="BJ81" i="3"/>
  <c r="BM81" i="3" s="1"/>
  <c r="BJ79" i="3"/>
  <c r="BM79" i="3" s="1"/>
  <c r="BJ75" i="3"/>
  <c r="BM75" i="3" s="1"/>
  <c r="BK73" i="3"/>
  <c r="BK71" i="3"/>
  <c r="BJ71" i="3"/>
  <c r="BM71" i="3" s="1"/>
  <c r="BK69" i="3"/>
  <c r="BK63" i="3"/>
  <c r="BJ61" i="3"/>
  <c r="BM61" i="3" s="1"/>
  <c r="BK59" i="3"/>
  <c r="BJ57" i="3"/>
  <c r="BM57" i="3" s="1"/>
  <c r="BK57" i="3"/>
  <c r="BJ55" i="3"/>
  <c r="BM55" i="3" s="1"/>
  <c r="BK53" i="3"/>
  <c r="BJ51" i="3"/>
  <c r="BM51" i="3" s="1"/>
  <c r="BJ49" i="3"/>
  <c r="BM49" i="3" s="1"/>
  <c r="BK47" i="3"/>
  <c r="BJ47" i="3"/>
  <c r="BM47" i="3" s="1"/>
  <c r="BK45" i="3"/>
  <c r="BJ41" i="3"/>
  <c r="BM41" i="3" s="1"/>
  <c r="BK41" i="3"/>
  <c r="BK39" i="3"/>
  <c r="BJ37" i="3"/>
  <c r="BM37" i="3" s="1"/>
  <c r="BK35" i="3"/>
  <c r="U332" i="3"/>
  <c r="T332" i="3"/>
  <c r="W332" i="3" s="1"/>
  <c r="T330" i="3"/>
  <c r="W330" i="3" s="1"/>
  <c r="U330" i="3"/>
  <c r="T326" i="3"/>
  <c r="W326" i="3" s="1"/>
  <c r="U326" i="3"/>
  <c r="T324" i="3"/>
  <c r="W324" i="3" s="1"/>
  <c r="U324" i="3"/>
  <c r="U322" i="3"/>
  <c r="T322" i="3"/>
  <c r="W322" i="3" s="1"/>
  <c r="U320" i="3"/>
  <c r="T320" i="3"/>
  <c r="W320" i="3" s="1"/>
  <c r="T318" i="3"/>
  <c r="W318" i="3" s="1"/>
  <c r="U318" i="3"/>
  <c r="U312" i="3"/>
  <c r="T312" i="3"/>
  <c r="W312" i="3" s="1"/>
  <c r="T310" i="3"/>
  <c r="W310" i="3" s="1"/>
  <c r="U310" i="3"/>
  <c r="U308" i="3"/>
  <c r="T308" i="3"/>
  <c r="W308" i="3" s="1"/>
  <c r="T306" i="3"/>
  <c r="W306" i="3" s="1"/>
  <c r="U306" i="3"/>
  <c r="U298" i="3"/>
  <c r="T298" i="3"/>
  <c r="W298" i="3" s="1"/>
  <c r="U296" i="3"/>
  <c r="T296" i="3"/>
  <c r="W296" i="3" s="1"/>
  <c r="U290" i="3"/>
  <c r="T290" i="3"/>
  <c r="W290" i="3" s="1"/>
  <c r="T286" i="3"/>
  <c r="W286" i="3" s="1"/>
  <c r="U286" i="3"/>
  <c r="T282" i="3"/>
  <c r="W282" i="3" s="1"/>
  <c r="U282" i="3"/>
  <c r="T280" i="3"/>
  <c r="W280" i="3" s="1"/>
  <c r="U280" i="3"/>
  <c r="U278" i="3"/>
  <c r="T278" i="3"/>
  <c r="W278" i="3" s="1"/>
  <c r="U268" i="3"/>
  <c r="T268" i="3"/>
  <c r="W268" i="3" s="1"/>
  <c r="T266" i="3"/>
  <c r="W266" i="3" s="1"/>
  <c r="U266" i="3"/>
  <c r="U264" i="3"/>
  <c r="T264" i="3"/>
  <c r="W264" i="3" s="1"/>
  <c r="T258" i="3"/>
  <c r="W258" i="3" s="1"/>
  <c r="U258" i="3"/>
  <c r="T252" i="3"/>
  <c r="W252" i="3" s="1"/>
  <c r="U252" i="3"/>
  <c r="T250" i="3"/>
  <c r="W250" i="3" s="1"/>
  <c r="U250" i="3"/>
  <c r="T248" i="3"/>
  <c r="W248" i="3" s="1"/>
  <c r="U248" i="3"/>
  <c r="U246" i="3"/>
  <c r="T246" i="3"/>
  <c r="W246" i="3" s="1"/>
  <c r="T240" i="3"/>
  <c r="W240" i="3" s="1"/>
  <c r="U240" i="3"/>
  <c r="T238" i="3"/>
  <c r="W238" i="3" s="1"/>
  <c r="U238" i="3"/>
  <c r="T234" i="3"/>
  <c r="W234" i="3" s="1"/>
  <c r="U234" i="3"/>
  <c r="U232" i="3"/>
  <c r="T230" i="3"/>
  <c r="W230" i="3" s="1"/>
  <c r="T228" i="3"/>
  <c r="W228" i="3" s="1"/>
  <c r="U228" i="3"/>
  <c r="T224" i="3"/>
  <c r="W224" i="3" s="1"/>
  <c r="T216" i="3"/>
  <c r="W216" i="3" s="1"/>
  <c r="U216" i="3"/>
  <c r="U214" i="3"/>
  <c r="T214" i="3"/>
  <c r="W214" i="3" s="1"/>
  <c r="T212" i="3"/>
  <c r="W212" i="3" s="1"/>
  <c r="U210" i="3"/>
  <c r="T210" i="3"/>
  <c r="W210" i="3" s="1"/>
  <c r="T208" i="3"/>
  <c r="W208" i="3" s="1"/>
  <c r="T206" i="3"/>
  <c r="W206" i="3" s="1"/>
  <c r="U204" i="3"/>
  <c r="T204" i="3"/>
  <c r="W204" i="3" s="1"/>
  <c r="T202" i="3"/>
  <c r="W202" i="3" s="1"/>
  <c r="U200" i="3"/>
  <c r="U198" i="3"/>
  <c r="T198" i="3"/>
  <c r="W198" i="3" s="1"/>
  <c r="T196" i="3"/>
  <c r="W196" i="3" s="1"/>
  <c r="T192" i="3"/>
  <c r="W192" i="3" s="1"/>
  <c r="U192" i="3"/>
  <c r="U190" i="3"/>
  <c r="T190" i="3"/>
  <c r="W190" i="3" s="1"/>
  <c r="U188" i="3"/>
  <c r="U184" i="3"/>
  <c r="T178" i="3"/>
  <c r="W178" i="3" s="1"/>
  <c r="T176" i="3"/>
  <c r="W176" i="3" s="1"/>
  <c r="T174" i="3"/>
  <c r="W174" i="3" s="1"/>
  <c r="T172" i="3"/>
  <c r="W172" i="3" s="1"/>
  <c r="U170" i="3"/>
  <c r="U168" i="3"/>
  <c r="U166" i="3"/>
  <c r="T164" i="3"/>
  <c r="W164" i="3" s="1"/>
  <c r="U162" i="3"/>
  <c r="T162" i="3"/>
  <c r="W162" i="3" s="1"/>
  <c r="T160" i="3"/>
  <c r="W160" i="3" s="1"/>
  <c r="U156" i="3"/>
  <c r="T152" i="3"/>
  <c r="W152" i="3" s="1"/>
  <c r="T150" i="3"/>
  <c r="W150" i="3" s="1"/>
  <c r="T148" i="3"/>
  <c r="W148" i="3" s="1"/>
  <c r="T144" i="3"/>
  <c r="W144" i="3" s="1"/>
  <c r="U142" i="3"/>
  <c r="T140" i="3"/>
  <c r="W140" i="3" s="1"/>
  <c r="U138" i="3"/>
  <c r="T136" i="3"/>
  <c r="W136" i="3" s="1"/>
  <c r="U134" i="3"/>
  <c r="T130" i="3"/>
  <c r="W130" i="3" s="1"/>
  <c r="U128" i="3"/>
  <c r="U126" i="3"/>
  <c r="T124" i="3"/>
  <c r="W124" i="3" s="1"/>
  <c r="U124" i="3"/>
  <c r="T122" i="3"/>
  <c r="W122" i="3" s="1"/>
  <c r="U122" i="3"/>
  <c r="T118" i="3"/>
  <c r="W118" i="3" s="1"/>
  <c r="U118" i="3"/>
  <c r="T116" i="3"/>
  <c r="W116" i="3" s="1"/>
  <c r="T112" i="3"/>
  <c r="W112" i="3" s="1"/>
  <c r="U110" i="3"/>
  <c r="T110" i="3"/>
  <c r="W110" i="3" s="1"/>
  <c r="U104" i="3"/>
  <c r="U102" i="3"/>
  <c r="T98" i="3"/>
  <c r="W98" i="3" s="1"/>
  <c r="U98" i="3"/>
  <c r="U94" i="3"/>
  <c r="T92" i="3"/>
  <c r="W92" i="3" s="1"/>
  <c r="U90" i="3"/>
  <c r="T88" i="3"/>
  <c r="W88" i="3" s="1"/>
  <c r="T84" i="3"/>
  <c r="W84" i="3" s="1"/>
  <c r="T80" i="3"/>
  <c r="W80" i="3" s="1"/>
  <c r="T78" i="3"/>
  <c r="W78" i="3" s="1"/>
  <c r="U78" i="3"/>
  <c r="T76" i="3"/>
  <c r="W76" i="3" s="1"/>
  <c r="U76" i="3"/>
  <c r="U74" i="3"/>
  <c r="T74" i="3"/>
  <c r="W74" i="3" s="1"/>
  <c r="U72" i="3"/>
  <c r="T70" i="3"/>
  <c r="W70" i="3" s="1"/>
  <c r="U70" i="3"/>
  <c r="T68" i="3"/>
  <c r="W68" i="3" s="1"/>
  <c r="U68" i="3"/>
  <c r="T62" i="3"/>
  <c r="W62" i="3" s="1"/>
  <c r="U62" i="3"/>
  <c r="T60" i="3"/>
  <c r="W60" i="3" s="1"/>
  <c r="T58" i="3"/>
  <c r="W58" i="3" s="1"/>
  <c r="T56" i="3"/>
  <c r="W56" i="3" s="1"/>
  <c r="U56" i="3"/>
  <c r="T52" i="3"/>
  <c r="W52" i="3" s="1"/>
  <c r="T50" i="3"/>
  <c r="W50" i="3" s="1"/>
  <c r="T48" i="3"/>
  <c r="W48" i="3" s="1"/>
  <c r="U46" i="3"/>
  <c r="T46" i="3"/>
  <c r="W46" i="3" s="1"/>
  <c r="T44" i="3"/>
  <c r="W44" i="3" s="1"/>
  <c r="U42" i="3"/>
  <c r="T40" i="3"/>
  <c r="W40" i="3" s="1"/>
  <c r="U38" i="3"/>
  <c r="T36" i="3"/>
  <c r="W36" i="3" s="1"/>
  <c r="AW325" i="3"/>
  <c r="AV325" i="3"/>
  <c r="AY325" i="3" s="1"/>
  <c r="AV323" i="3"/>
  <c r="AY323" i="3" s="1"/>
  <c r="AW323" i="3"/>
  <c r="AW317" i="3"/>
  <c r="AV317" i="3"/>
  <c r="AY317" i="3" s="1"/>
  <c r="AV315" i="3"/>
  <c r="AY315" i="3" s="1"/>
  <c r="AW315" i="3"/>
  <c r="AW305" i="3"/>
  <c r="AV305" i="3"/>
  <c r="AY305" i="3" s="1"/>
  <c r="AV303" i="3"/>
  <c r="AY303" i="3" s="1"/>
  <c r="AW303" i="3"/>
  <c r="AV301" i="3"/>
  <c r="AY301" i="3" s="1"/>
  <c r="AW301" i="3"/>
  <c r="AW293" i="3"/>
  <c r="AV293" i="3"/>
  <c r="AY293" i="3" s="1"/>
  <c r="AW285" i="3"/>
  <c r="AV285" i="3"/>
  <c r="AY285" i="3" s="1"/>
  <c r="AV281" i="3"/>
  <c r="AY281" i="3" s="1"/>
  <c r="AW281" i="3"/>
  <c r="AW277" i="3"/>
  <c r="AV277" i="3"/>
  <c r="AY277" i="3" s="1"/>
  <c r="AW275" i="3"/>
  <c r="AV275" i="3"/>
  <c r="AY275" i="3" s="1"/>
  <c r="AW273" i="3"/>
  <c r="AV273" i="3"/>
  <c r="AY273" i="3" s="1"/>
  <c r="AV271" i="3"/>
  <c r="AY271" i="3" s="1"/>
  <c r="AW271" i="3"/>
  <c r="AW259" i="3"/>
  <c r="AV259" i="3"/>
  <c r="AY259" i="3" s="1"/>
  <c r="AV251" i="3"/>
  <c r="AY251" i="3" s="1"/>
  <c r="AW251" i="3"/>
  <c r="AV249" i="3"/>
  <c r="AY249" i="3" s="1"/>
  <c r="AW249" i="3"/>
  <c r="AW243" i="3"/>
  <c r="AV243" i="3"/>
  <c r="AY243" i="3" s="1"/>
  <c r="AW241" i="3"/>
  <c r="AV241" i="3"/>
  <c r="AY241" i="3" s="1"/>
  <c r="AV239" i="3"/>
  <c r="AY239" i="3" s="1"/>
  <c r="AW239" i="3"/>
  <c r="AV237" i="3"/>
  <c r="AY237" i="3" s="1"/>
  <c r="AW237" i="3"/>
  <c r="AV233" i="3"/>
  <c r="AY233" i="3" s="1"/>
  <c r="AW229" i="3"/>
  <c r="AV227" i="3"/>
  <c r="AY227" i="3" s="1"/>
  <c r="AW227" i="3"/>
  <c r="AW225" i="3"/>
  <c r="AW221" i="3"/>
  <c r="AV219" i="3"/>
  <c r="AY219" i="3" s="1"/>
  <c r="AW219" i="3"/>
  <c r="AV217" i="3"/>
  <c r="AY217" i="3" s="1"/>
  <c r="AV215" i="3"/>
  <c r="AY215" i="3" s="1"/>
  <c r="AW215" i="3"/>
  <c r="AV213" i="3"/>
  <c r="AY213" i="3" s="1"/>
  <c r="AW213" i="3"/>
  <c r="AW211" i="3"/>
  <c r="AV211" i="3"/>
  <c r="AY211" i="3" s="1"/>
  <c r="AW209" i="3"/>
  <c r="AV209" i="3"/>
  <c r="AY209" i="3" s="1"/>
  <c r="AV205" i="3"/>
  <c r="AY205" i="3" s="1"/>
  <c r="AW203" i="3"/>
  <c r="AV203" i="3"/>
  <c r="AY203" i="3" s="1"/>
  <c r="AV201" i="3"/>
  <c r="AY201" i="3" s="1"/>
  <c r="AW201" i="3"/>
  <c r="AV197" i="3"/>
  <c r="AY197" i="3" s="1"/>
  <c r="AW197" i="3"/>
  <c r="AW195" i="3"/>
  <c r="AV195" i="3"/>
  <c r="AY195" i="3" s="1"/>
  <c r="AV193" i="3"/>
  <c r="AY193" i="3" s="1"/>
  <c r="AV191" i="3"/>
  <c r="AY191" i="3" s="1"/>
  <c r="AW191" i="3"/>
  <c r="AW185" i="3"/>
  <c r="AV183" i="3"/>
  <c r="AY183" i="3" s="1"/>
  <c r="AW183" i="3"/>
  <c r="AV177" i="3"/>
  <c r="AY177" i="3" s="1"/>
  <c r="AW177" i="3"/>
  <c r="AW173" i="3"/>
  <c r="AW171" i="3"/>
  <c r="AV171" i="3"/>
  <c r="AY171" i="3" s="1"/>
  <c r="AW169" i="3"/>
  <c r="AW165" i="3"/>
  <c r="AW161" i="3"/>
  <c r="AV161" i="3"/>
  <c r="AY161" i="3" s="1"/>
  <c r="AW157" i="3"/>
  <c r="AV155" i="3"/>
  <c r="AY155" i="3" s="1"/>
  <c r="AW155" i="3"/>
  <c r="AW151" i="3"/>
  <c r="AV151" i="3"/>
  <c r="AY151" i="3" s="1"/>
  <c r="AW149" i="3"/>
  <c r="AV147" i="3"/>
  <c r="AY147" i="3" s="1"/>
  <c r="AW147" i="3"/>
  <c r="AW145" i="3"/>
  <c r="AW141" i="3"/>
  <c r="AW137" i="3"/>
  <c r="AV137" i="3"/>
  <c r="AY137" i="3" s="1"/>
  <c r="AV131" i="3"/>
  <c r="AY131" i="3" s="1"/>
  <c r="AW131" i="3"/>
  <c r="AV129" i="3"/>
  <c r="AY129" i="3" s="1"/>
  <c r="AV121" i="3"/>
  <c r="AY121" i="3" s="1"/>
  <c r="AW119" i="3"/>
  <c r="AV119" i="3"/>
  <c r="AY119" i="3" s="1"/>
  <c r="AW117" i="3"/>
  <c r="AV113" i="3"/>
  <c r="AY113" i="3" s="1"/>
  <c r="AV111" i="3"/>
  <c r="AY111" i="3" s="1"/>
  <c r="AW111" i="3"/>
  <c r="AV109" i="3"/>
  <c r="AY109" i="3" s="1"/>
  <c r="AW105" i="3"/>
  <c r="AV105" i="3"/>
  <c r="AY105" i="3" s="1"/>
  <c r="AV101" i="3"/>
  <c r="AY101" i="3" s="1"/>
  <c r="AV97" i="3"/>
  <c r="AY97" i="3" s="1"/>
  <c r="AW93" i="3"/>
  <c r="AV91" i="3"/>
  <c r="AY91" i="3" s="1"/>
  <c r="AW91" i="3"/>
  <c r="AW89" i="3"/>
  <c r="AV89" i="3"/>
  <c r="AY89" i="3" s="1"/>
  <c r="AW87" i="3"/>
  <c r="AV87" i="3"/>
  <c r="AY87" i="3" s="1"/>
  <c r="AW83" i="3"/>
  <c r="AV83" i="3"/>
  <c r="AY83" i="3" s="1"/>
  <c r="AW81" i="3"/>
  <c r="AV81" i="3"/>
  <c r="AY81" i="3" s="1"/>
  <c r="AV77" i="3"/>
  <c r="AY77" i="3" s="1"/>
  <c r="AW77" i="3"/>
  <c r="AV69" i="3"/>
  <c r="AY69" i="3" s="1"/>
  <c r="AW69" i="3"/>
  <c r="AW67" i="3"/>
  <c r="AV67" i="3"/>
  <c r="AY67" i="3" s="1"/>
  <c r="AV65" i="3"/>
  <c r="AY65" i="3" s="1"/>
  <c r="AV61" i="3"/>
  <c r="AY61" i="3" s="1"/>
  <c r="AW59" i="3"/>
  <c r="AV59" i="3"/>
  <c r="AY59" i="3" s="1"/>
  <c r="AV57" i="3"/>
  <c r="AY57" i="3" s="1"/>
  <c r="AW57" i="3"/>
  <c r="AW53" i="3"/>
  <c r="AV53" i="3"/>
  <c r="AY53" i="3" s="1"/>
  <c r="AV41" i="3"/>
  <c r="AY41" i="3" s="1"/>
  <c r="AW41" i="3"/>
  <c r="AW39" i="3"/>
  <c r="AV39" i="3"/>
  <c r="AY39" i="3" s="1"/>
  <c r="AW37" i="3"/>
  <c r="AV37" i="3"/>
  <c r="AY37" i="3" s="1"/>
  <c r="AW35" i="3"/>
  <c r="AV35" i="3"/>
  <c r="AY35" i="3" s="1"/>
  <c r="BC326" i="3"/>
  <c r="BF326" i="3" s="1"/>
  <c r="BD326" i="3"/>
  <c r="BC316" i="3"/>
  <c r="BF316" i="3" s="1"/>
  <c r="BD316" i="3"/>
  <c r="BD310" i="3"/>
  <c r="BD308" i="3"/>
  <c r="BC308" i="3"/>
  <c r="BF308" i="3" s="1"/>
  <c r="BD304" i="3"/>
  <c r="BC304" i="3"/>
  <c r="BF304" i="3" s="1"/>
  <c r="BD290" i="3"/>
  <c r="BC290" i="3"/>
  <c r="BF290" i="3" s="1"/>
  <c r="BD288" i="3"/>
  <c r="BC288" i="3"/>
  <c r="BF288" i="3" s="1"/>
  <c r="BC286" i="3"/>
  <c r="BF286" i="3" s="1"/>
  <c r="BC284" i="3"/>
  <c r="BF284" i="3" s="1"/>
  <c r="BD284" i="3"/>
  <c r="BC278" i="3"/>
  <c r="BF278" i="3" s="1"/>
  <c r="BD274" i="3"/>
  <c r="BC274" i="3"/>
  <c r="BF274" i="3" s="1"/>
  <c r="BD270" i="3"/>
  <c r="BC270" i="3"/>
  <c r="BF270" i="3" s="1"/>
  <c r="BC268" i="3"/>
  <c r="BF268" i="3" s="1"/>
  <c r="BD268" i="3"/>
  <c r="BC264" i="3"/>
  <c r="BF264" i="3" s="1"/>
  <c r="BD264" i="3"/>
  <c r="BD262" i="3"/>
  <c r="BC262" i="3"/>
  <c r="BF262" i="3" s="1"/>
  <c r="BC254" i="3"/>
  <c r="BF254" i="3" s="1"/>
  <c r="BC248" i="3"/>
  <c r="BF248" i="3" s="1"/>
  <c r="BD248" i="3"/>
  <c r="BD246" i="3"/>
  <c r="BD236" i="3"/>
  <c r="BD230" i="3"/>
  <c r="BC230" i="3"/>
  <c r="BF230" i="3" s="1"/>
  <c r="BC226" i="3"/>
  <c r="BF226" i="3" s="1"/>
  <c r="BD226" i="3"/>
  <c r="BC224" i="3"/>
  <c r="BF224" i="3" s="1"/>
  <c r="BD220" i="3"/>
  <c r="BC220" i="3"/>
  <c r="BF220" i="3" s="1"/>
  <c r="BD218" i="3"/>
  <c r="BC218" i="3"/>
  <c r="BF218" i="3" s="1"/>
  <c r="BC216" i="3"/>
  <c r="BF216" i="3" s="1"/>
  <c r="BD216" i="3"/>
  <c r="BC212" i="3"/>
  <c r="BF212" i="3" s="1"/>
  <c r="BD212" i="3"/>
  <c r="BC204" i="3"/>
  <c r="BF204" i="3" s="1"/>
  <c r="BD204" i="3"/>
  <c r="BD202" i="3"/>
  <c r="BC202" i="3"/>
  <c r="BF202" i="3" s="1"/>
  <c r="BC198" i="3"/>
  <c r="BF198" i="3" s="1"/>
  <c r="BD198" i="3"/>
  <c r="BD194" i="3"/>
  <c r="BC194" i="3"/>
  <c r="BF194" i="3" s="1"/>
  <c r="BD192" i="3"/>
  <c r="BD188" i="3"/>
  <c r="BC188" i="3"/>
  <c r="BF188" i="3" s="1"/>
  <c r="BD184" i="3"/>
  <c r="BC184" i="3"/>
  <c r="BF184" i="3" s="1"/>
  <c r="BC180" i="3"/>
  <c r="BF180" i="3" s="1"/>
  <c r="BD174" i="3"/>
  <c r="BC174" i="3"/>
  <c r="BF174" i="3" s="1"/>
  <c r="BC172" i="3"/>
  <c r="BF172" i="3" s="1"/>
  <c r="BD172" i="3"/>
  <c r="BD170" i="3"/>
  <c r="BC170" i="3"/>
  <c r="BF170" i="3" s="1"/>
  <c r="BC168" i="3"/>
  <c r="BF168" i="3" s="1"/>
  <c r="BD168" i="3"/>
  <c r="BC146" i="3"/>
  <c r="BF146" i="3" s="1"/>
  <c r="BD146" i="3"/>
  <c r="BD144" i="3"/>
  <c r="BC144" i="3"/>
  <c r="BF144" i="3" s="1"/>
  <c r="BC136" i="3"/>
  <c r="BF136" i="3" s="1"/>
  <c r="BD136" i="3"/>
  <c r="BC128" i="3"/>
  <c r="BF128" i="3" s="1"/>
  <c r="BD128" i="3"/>
  <c r="BC124" i="3"/>
  <c r="BF124" i="3" s="1"/>
  <c r="BD124" i="3"/>
  <c r="BC120" i="3"/>
  <c r="BF120" i="3" s="1"/>
  <c r="BC114" i="3"/>
  <c r="BF114" i="3" s="1"/>
  <c r="BD114" i="3"/>
  <c r="BD108" i="3"/>
  <c r="BC108" i="3"/>
  <c r="BF108" i="3" s="1"/>
  <c r="BD104" i="3"/>
  <c r="BC104" i="3"/>
  <c r="BF104" i="3" s="1"/>
  <c r="BC102" i="3"/>
  <c r="BF102" i="3" s="1"/>
  <c r="BD102" i="3"/>
  <c r="BD100" i="3"/>
  <c r="BC100" i="3"/>
  <c r="BF100" i="3" s="1"/>
  <c r="BC92" i="3"/>
  <c r="BF92" i="3" s="1"/>
  <c r="BD92" i="3"/>
  <c r="BC90" i="3"/>
  <c r="BF90" i="3" s="1"/>
  <c r="BD90" i="3"/>
  <c r="BD88" i="3"/>
  <c r="BC88" i="3"/>
  <c r="BF88" i="3" s="1"/>
  <c r="BD82" i="3"/>
  <c r="BC82" i="3"/>
  <c r="BF82" i="3" s="1"/>
  <c r="BC74" i="3"/>
  <c r="BF74" i="3" s="1"/>
  <c r="BD74" i="3"/>
  <c r="BC72" i="3"/>
  <c r="BF72" i="3" s="1"/>
  <c r="BD70" i="3"/>
  <c r="BC70" i="3"/>
  <c r="BF70" i="3" s="1"/>
  <c r="BD68" i="3"/>
  <c r="BC68" i="3"/>
  <c r="BF68" i="3" s="1"/>
  <c r="BD62" i="3"/>
  <c r="BC62" i="3"/>
  <c r="BF62" i="3" s="1"/>
  <c r="BD58" i="3"/>
  <c r="BC58" i="3"/>
  <c r="BF58" i="3" s="1"/>
  <c r="BC54" i="3"/>
  <c r="BF54" i="3" s="1"/>
  <c r="BD54" i="3"/>
  <c r="BD52" i="3"/>
  <c r="BC52" i="3"/>
  <c r="BF52" i="3" s="1"/>
  <c r="BD50" i="3"/>
  <c r="BC50" i="3"/>
  <c r="BF50" i="3" s="1"/>
  <c r="BC48" i="3"/>
  <c r="BF48" i="3" s="1"/>
  <c r="BD48" i="3"/>
  <c r="BD44" i="3"/>
  <c r="BC44" i="3"/>
  <c r="BF44" i="3" s="1"/>
  <c r="BD42" i="3"/>
  <c r="BC42" i="3"/>
  <c r="BF42" i="3" s="1"/>
  <c r="BD33" i="3"/>
  <c r="BC33" i="3"/>
  <c r="BF33" i="3" s="1"/>
  <c r="BQ332" i="3"/>
  <c r="BT332" i="3" s="1"/>
  <c r="BR332" i="3"/>
  <c r="BQ330" i="3"/>
  <c r="BT330" i="3" s="1"/>
  <c r="BR330" i="3"/>
  <c r="BQ326" i="3"/>
  <c r="BT326" i="3" s="1"/>
  <c r="BR326" i="3"/>
  <c r="BQ324" i="3"/>
  <c r="BT324" i="3" s="1"/>
  <c r="BR324" i="3"/>
  <c r="BR318" i="3"/>
  <c r="BQ318" i="3"/>
  <c r="BT318" i="3" s="1"/>
  <c r="BR314" i="3"/>
  <c r="BQ314" i="3"/>
  <c r="BT314" i="3" s="1"/>
  <c r="BR310" i="3"/>
  <c r="BQ310" i="3"/>
  <c r="BT310" i="3" s="1"/>
  <c r="BR304" i="3"/>
  <c r="BQ304" i="3"/>
  <c r="BT304" i="3" s="1"/>
  <c r="BQ302" i="3"/>
  <c r="BT302" i="3" s="1"/>
  <c r="BR302" i="3"/>
  <c r="BR296" i="3"/>
  <c r="BQ296" i="3"/>
  <c r="BT296" i="3" s="1"/>
  <c r="BR288" i="3"/>
  <c r="BQ288" i="3"/>
  <c r="BT288" i="3" s="1"/>
  <c r="BR286" i="3"/>
  <c r="BQ286" i="3"/>
  <c r="BT286" i="3" s="1"/>
  <c r="BR282" i="3"/>
  <c r="BQ282" i="3"/>
  <c r="BT282" i="3" s="1"/>
  <c r="BR278" i="3"/>
  <c r="BQ278" i="3"/>
  <c r="BT278" i="3" s="1"/>
  <c r="BQ276" i="3"/>
  <c r="BT276" i="3" s="1"/>
  <c r="BR276" i="3"/>
  <c r="BR274" i="3"/>
  <c r="BQ274" i="3"/>
  <c r="BT274" i="3" s="1"/>
  <c r="BQ270" i="3"/>
  <c r="BT270" i="3" s="1"/>
  <c r="BR270" i="3"/>
  <c r="BR266" i="3"/>
  <c r="BQ266" i="3"/>
  <c r="BT266" i="3" s="1"/>
  <c r="BQ262" i="3"/>
  <c r="BT262" i="3" s="1"/>
  <c r="BR262" i="3"/>
  <c r="BR256" i="3"/>
  <c r="BQ256" i="3"/>
  <c r="BT256" i="3" s="1"/>
  <c r="BQ254" i="3"/>
  <c r="BT254" i="3" s="1"/>
  <c r="BR254" i="3"/>
  <c r="BQ248" i="3"/>
  <c r="BT248" i="3" s="1"/>
  <c r="BR248" i="3"/>
  <c r="BR244" i="3"/>
  <c r="BQ244" i="3"/>
  <c r="BT244" i="3" s="1"/>
  <c r="BQ236" i="3"/>
  <c r="BT236" i="3" s="1"/>
  <c r="BR236" i="3"/>
  <c r="BR232" i="3"/>
  <c r="BQ232" i="3"/>
  <c r="BT232" i="3" s="1"/>
  <c r="BQ228" i="3"/>
  <c r="BT228" i="3" s="1"/>
  <c r="BR226" i="3"/>
  <c r="BQ226" i="3"/>
  <c r="BT226" i="3" s="1"/>
  <c r="BR224" i="3"/>
  <c r="BQ224" i="3"/>
  <c r="BT224" i="3" s="1"/>
  <c r="BQ220" i="3"/>
  <c r="BT220" i="3" s="1"/>
  <c r="BQ216" i="3"/>
  <c r="BT216" i="3" s="1"/>
  <c r="BR212" i="3"/>
  <c r="BQ212" i="3"/>
  <c r="BT212" i="3" s="1"/>
  <c r="BQ208" i="3"/>
  <c r="BT208" i="3" s="1"/>
  <c r="BR208" i="3"/>
  <c r="BQ206" i="3"/>
  <c r="BT206" i="3" s="1"/>
  <c r="BR206" i="3"/>
  <c r="BQ204" i="3"/>
  <c r="BT204" i="3" s="1"/>
  <c r="BR202" i="3"/>
  <c r="BQ202" i="3"/>
  <c r="BT202" i="3" s="1"/>
  <c r="BQ200" i="3"/>
  <c r="BT200" i="3" s="1"/>
  <c r="BR200" i="3"/>
  <c r="BQ198" i="3"/>
  <c r="BT198" i="3" s="1"/>
  <c r="BR198" i="3"/>
  <c r="BR192" i="3"/>
  <c r="BQ192" i="3"/>
  <c r="BT192" i="3" s="1"/>
  <c r="BR188" i="3"/>
  <c r="BQ188" i="3"/>
  <c r="BT188" i="3" s="1"/>
  <c r="BR186" i="3"/>
  <c r="BQ186" i="3"/>
  <c r="BT186" i="3" s="1"/>
  <c r="BQ184" i="3"/>
  <c r="BT184" i="3" s="1"/>
  <c r="BR184" i="3"/>
  <c r="BR180" i="3"/>
  <c r="BR176" i="3"/>
  <c r="BQ172" i="3"/>
  <c r="BT172" i="3" s="1"/>
  <c r="BR172" i="3"/>
  <c r="BR164" i="3"/>
  <c r="BQ164" i="3"/>
  <c r="BT164" i="3" s="1"/>
  <c r="BQ160" i="3"/>
  <c r="BT160" i="3" s="1"/>
  <c r="BR160" i="3"/>
  <c r="BQ158" i="3"/>
  <c r="BT158" i="3" s="1"/>
  <c r="BR158" i="3"/>
  <c r="BR156" i="3"/>
  <c r="BQ156" i="3"/>
  <c r="BT156" i="3" s="1"/>
  <c r="BR154" i="3"/>
  <c r="BQ154" i="3"/>
  <c r="BT154" i="3" s="1"/>
  <c r="BR148" i="3"/>
  <c r="BQ144" i="3"/>
  <c r="BT144" i="3" s="1"/>
  <c r="BR140" i="3"/>
  <c r="BQ136" i="3"/>
  <c r="BT136" i="3" s="1"/>
  <c r="BR136" i="3"/>
  <c r="BR132" i="3"/>
  <c r="BQ130" i="3"/>
  <c r="BT130" i="3" s="1"/>
  <c r="BR130" i="3"/>
  <c r="BR128" i="3"/>
  <c r="BR126" i="3"/>
  <c r="BQ126" i="3"/>
  <c r="BT126" i="3" s="1"/>
  <c r="BQ124" i="3"/>
  <c r="BT124" i="3" s="1"/>
  <c r="BR120" i="3"/>
  <c r="BQ116" i="3"/>
  <c r="BT116" i="3" s="1"/>
  <c r="BQ112" i="3"/>
  <c r="BT112" i="3" s="1"/>
  <c r="BR110" i="3"/>
  <c r="BQ110" i="3"/>
  <c r="BT110" i="3" s="1"/>
  <c r="BQ108" i="3"/>
  <c r="BT108" i="3" s="1"/>
  <c r="BQ104" i="3"/>
  <c r="BT104" i="3" s="1"/>
  <c r="BR102" i="3"/>
  <c r="BQ102" i="3"/>
  <c r="BT102" i="3" s="1"/>
  <c r="BR100" i="3"/>
  <c r="BQ96" i="3"/>
  <c r="BT96" i="3" s="1"/>
  <c r="BQ94" i="3"/>
  <c r="BT94" i="3" s="1"/>
  <c r="BR94" i="3"/>
  <c r="BR92" i="3"/>
  <c r="BR88" i="3"/>
  <c r="BR80" i="3"/>
  <c r="BQ72" i="3"/>
  <c r="BT72" i="3" s="1"/>
  <c r="BR68" i="3"/>
  <c r="BQ64" i="3"/>
  <c r="BT64" i="3" s="1"/>
  <c r="BR56" i="3"/>
  <c r="BQ54" i="3"/>
  <c r="BT54" i="3" s="1"/>
  <c r="BR54" i="3"/>
  <c r="BR52" i="3"/>
  <c r="BQ48" i="3"/>
  <c r="BT48" i="3" s="1"/>
  <c r="BR44" i="3"/>
  <c r="BQ40" i="3"/>
  <c r="BT40" i="3" s="1"/>
  <c r="BR40" i="3"/>
  <c r="BR36" i="3"/>
  <c r="BR33" i="3"/>
  <c r="BQ33" i="3"/>
  <c r="BT33" i="3" s="1"/>
  <c r="BE165" i="3" l="1"/>
  <c r="AX66" i="3"/>
  <c r="AX82" i="3"/>
  <c r="V134" i="3"/>
  <c r="AX46" i="3"/>
  <c r="AX138" i="3"/>
  <c r="O172" i="3"/>
  <c r="AX118" i="3"/>
  <c r="BE181" i="3"/>
  <c r="BE116" i="3"/>
  <c r="AX55" i="3"/>
  <c r="AX142" i="3"/>
  <c r="O261" i="3"/>
  <c r="O108" i="3"/>
  <c r="AX154" i="3"/>
  <c r="AX170" i="3"/>
  <c r="AX208" i="3"/>
  <c r="V190" i="3"/>
  <c r="V211" i="3"/>
  <c r="V115" i="3"/>
  <c r="AX56" i="3"/>
  <c r="AX180" i="3"/>
  <c r="AX134" i="3"/>
  <c r="AX234" i="3"/>
  <c r="AX100" i="3"/>
  <c r="AX233" i="3"/>
  <c r="BE117" i="3"/>
  <c r="V43" i="3"/>
  <c r="V79" i="3"/>
  <c r="V171" i="3"/>
  <c r="BE89" i="3"/>
  <c r="AX224" i="3"/>
  <c r="V167" i="3"/>
  <c r="AX48" i="3"/>
  <c r="AX178" i="3"/>
  <c r="V196" i="3"/>
  <c r="V107" i="3"/>
  <c r="V39" i="3"/>
  <c r="AX152" i="3"/>
  <c r="V135" i="3"/>
  <c r="BE88" i="3"/>
  <c r="AX126" i="3"/>
  <c r="V106" i="3"/>
  <c r="AX97" i="3"/>
  <c r="V55" i="3"/>
  <c r="V119" i="3"/>
  <c r="AX110" i="3"/>
  <c r="AX202" i="3"/>
  <c r="AX94" i="3"/>
  <c r="AX136" i="3"/>
  <c r="BE73" i="3"/>
  <c r="AX173" i="3"/>
  <c r="AX174" i="3"/>
  <c r="AX176" i="3"/>
  <c r="V179" i="3"/>
  <c r="AX193" i="3"/>
  <c r="V175" i="3"/>
  <c r="AX40" i="3"/>
  <c r="AX90" i="3"/>
  <c r="V82" i="3"/>
  <c r="BE72" i="3"/>
  <c r="V83" i="3"/>
  <c r="V174" i="3"/>
  <c r="AX146" i="3"/>
  <c r="AX194" i="3"/>
  <c r="V63" i="3"/>
  <c r="AX158" i="3"/>
  <c r="V159" i="3"/>
  <c r="V178" i="3"/>
  <c r="V136" i="3"/>
  <c r="BS319" i="3"/>
  <c r="V144" i="3"/>
  <c r="V208" i="3"/>
  <c r="V176" i="3"/>
  <c r="V88" i="3"/>
  <c r="BS175" i="3"/>
  <c r="BS199" i="3"/>
  <c r="BL248" i="3"/>
  <c r="BL328" i="3"/>
  <c r="BS51" i="3"/>
  <c r="AX122" i="3"/>
  <c r="AX217" i="3"/>
  <c r="BL33" i="3"/>
  <c r="BL230" i="3"/>
  <c r="BS81" i="3"/>
  <c r="BS53" i="3"/>
  <c r="AX101" i="3"/>
  <c r="AX61" i="3"/>
  <c r="BS241" i="3"/>
  <c r="BE35" i="3"/>
  <c r="BE105" i="3"/>
  <c r="BE137" i="3"/>
  <c r="BE231" i="3"/>
  <c r="BE237" i="3"/>
  <c r="BE271" i="3"/>
  <c r="BS75" i="3"/>
  <c r="BS71" i="3"/>
  <c r="BS112" i="3"/>
  <c r="AX60" i="3"/>
  <c r="AX216" i="3"/>
  <c r="BS209" i="3"/>
  <c r="BS271" i="3"/>
  <c r="BS283" i="3"/>
  <c r="BE291" i="3"/>
  <c r="AX120" i="3"/>
  <c r="AX121" i="3"/>
  <c r="AX232" i="3"/>
  <c r="V164" i="3"/>
  <c r="V223" i="3"/>
  <c r="V129" i="3"/>
  <c r="V130" i="3"/>
  <c r="V92" i="3"/>
  <c r="V112" i="3"/>
  <c r="V152" i="3"/>
  <c r="V230" i="3"/>
  <c r="V206" i="3"/>
  <c r="V139" i="3"/>
  <c r="V212" i="3"/>
  <c r="V224" i="3"/>
  <c r="V202" i="3"/>
  <c r="V140" i="3"/>
  <c r="V84" i="3"/>
  <c r="V116" i="3"/>
  <c r="V148" i="3"/>
  <c r="O294" i="3"/>
  <c r="V160" i="3"/>
  <c r="AX128" i="3"/>
  <c r="BL135" i="3"/>
  <c r="BL145" i="3"/>
  <c r="V277" i="3"/>
  <c r="BL298" i="3"/>
  <c r="V89" i="3"/>
  <c r="BS167" i="3"/>
  <c r="BS217" i="3"/>
  <c r="BS249" i="3"/>
  <c r="O284" i="3"/>
  <c r="O318" i="3"/>
  <c r="BS265" i="3"/>
  <c r="BS277" i="3"/>
  <c r="BL56" i="3"/>
  <c r="BE217" i="3"/>
  <c r="V146" i="3"/>
  <c r="V220" i="3"/>
  <c r="O305" i="3"/>
  <c r="O180" i="3"/>
  <c r="O222" i="3"/>
  <c r="BS63" i="3"/>
  <c r="BS223" i="3"/>
  <c r="BL218" i="3"/>
  <c r="O150" i="3"/>
  <c r="O86" i="3"/>
  <c r="BS228" i="3"/>
  <c r="AX112" i="3"/>
  <c r="V50" i="3"/>
  <c r="BE224" i="3"/>
  <c r="V40" i="3"/>
  <c r="BL49" i="3"/>
  <c r="BL139" i="3"/>
  <c r="BL153" i="3"/>
  <c r="BL83" i="3"/>
  <c r="BL318" i="3"/>
  <c r="BS207" i="3"/>
  <c r="BS287" i="3"/>
  <c r="BL47" i="3"/>
  <c r="BL302" i="3"/>
  <c r="BS149" i="3"/>
  <c r="AX322" i="3"/>
  <c r="BL62" i="3"/>
  <c r="BL164" i="3"/>
  <c r="BL240" i="3"/>
  <c r="BL304" i="3"/>
  <c r="BL320" i="3"/>
  <c r="BS105" i="3"/>
  <c r="BS133" i="3"/>
  <c r="BS193" i="3"/>
  <c r="BS108" i="3"/>
  <c r="AX205" i="3"/>
  <c r="BE278" i="3"/>
  <c r="BS48" i="3"/>
  <c r="BS144" i="3"/>
  <c r="CJ143" i="3"/>
  <c r="BS227" i="3"/>
  <c r="BE254" i="3"/>
  <c r="AX113" i="3"/>
  <c r="BE286" i="3"/>
  <c r="BL91" i="3"/>
  <c r="BL216" i="3"/>
  <c r="BS161" i="3"/>
  <c r="BS67" i="3"/>
  <c r="BS261" i="3"/>
  <c r="BS331" i="3"/>
  <c r="O312" i="3"/>
  <c r="BL111" i="3"/>
  <c r="BS325" i="3"/>
  <c r="BE215" i="3"/>
  <c r="AX38" i="3"/>
  <c r="BS85" i="3"/>
  <c r="BS281" i="3"/>
  <c r="BL116" i="3"/>
  <c r="BL190" i="3"/>
  <c r="BL232" i="3"/>
  <c r="BL258" i="3"/>
  <c r="BS104" i="3"/>
  <c r="BS115" i="3"/>
  <c r="BE51" i="3"/>
  <c r="BE289" i="3"/>
  <c r="BE325" i="3"/>
  <c r="BL40" i="3"/>
  <c r="BE141" i="3"/>
  <c r="BL54" i="3"/>
  <c r="AX64" i="3"/>
  <c r="BL168" i="3"/>
  <c r="CJ311" i="3"/>
  <c r="BL48" i="3"/>
  <c r="O119" i="3"/>
  <c r="BS109" i="3"/>
  <c r="BS129" i="3"/>
  <c r="BS225" i="3"/>
  <c r="BS235" i="3"/>
  <c r="BS323" i="3"/>
  <c r="BE53" i="3"/>
  <c r="BE145" i="3"/>
  <c r="AX156" i="3"/>
  <c r="AX168" i="3"/>
  <c r="AX210" i="3"/>
  <c r="AX220" i="3"/>
  <c r="AX238" i="3"/>
  <c r="AX250" i="3"/>
  <c r="AX314" i="3"/>
  <c r="V165" i="3"/>
  <c r="V199" i="3"/>
  <c r="V281" i="3"/>
  <c r="V323" i="3"/>
  <c r="V329" i="3"/>
  <c r="BL72" i="3"/>
  <c r="BL146" i="3"/>
  <c r="BL192" i="3"/>
  <c r="BL256" i="3"/>
  <c r="AX262" i="3"/>
  <c r="AX286" i="3"/>
  <c r="BS251" i="3"/>
  <c r="BS299" i="3"/>
  <c r="BS307" i="3"/>
  <c r="BS315" i="3"/>
  <c r="BS321" i="3"/>
  <c r="BS219" i="3"/>
  <c r="AX129" i="3"/>
  <c r="V48" i="3"/>
  <c r="V80" i="3"/>
  <c r="V186" i="3"/>
  <c r="V256" i="3"/>
  <c r="AX108" i="3"/>
  <c r="V100" i="3"/>
  <c r="BL109" i="3"/>
  <c r="O73" i="3"/>
  <c r="V51" i="3"/>
  <c r="O79" i="3"/>
  <c r="BS127" i="3"/>
  <c r="BS147" i="3"/>
  <c r="BE261" i="3"/>
  <c r="BL70" i="3"/>
  <c r="BE125" i="3"/>
  <c r="BL209" i="3"/>
  <c r="BL237" i="3"/>
  <c r="BS39" i="3"/>
  <c r="BS153" i="3"/>
  <c r="BS179" i="3"/>
  <c r="BS205" i="3"/>
  <c r="BS273" i="3"/>
  <c r="BS295" i="3"/>
  <c r="BE43" i="3"/>
  <c r="BE169" i="3"/>
  <c r="BE193" i="3"/>
  <c r="BE201" i="3"/>
  <c r="BE225" i="3"/>
  <c r="BE315" i="3"/>
  <c r="AX104" i="3"/>
  <c r="BL68" i="3"/>
  <c r="BL84" i="3"/>
  <c r="BL220" i="3"/>
  <c r="BL262" i="3"/>
  <c r="BL276" i="3"/>
  <c r="BL330" i="3"/>
  <c r="BS59" i="3"/>
  <c r="BS165" i="3"/>
  <c r="BS64" i="3"/>
  <c r="BS220" i="3"/>
  <c r="BL183" i="3"/>
  <c r="BL81" i="3"/>
  <c r="BL171" i="3"/>
  <c r="BL224" i="3"/>
  <c r="BS116" i="3"/>
  <c r="BL243" i="3"/>
  <c r="BL311" i="3"/>
  <c r="O155" i="3"/>
  <c r="O304" i="3"/>
  <c r="O240" i="3"/>
  <c r="O296" i="3"/>
  <c r="BL55" i="3"/>
  <c r="BL144" i="3"/>
  <c r="O169" i="3"/>
  <c r="V215" i="3"/>
  <c r="V295" i="3"/>
  <c r="V120" i="3"/>
  <c r="V67" i="3"/>
  <c r="V194" i="3"/>
  <c r="V274" i="3"/>
  <c r="V316" i="3"/>
  <c r="V289" i="3"/>
  <c r="BL98" i="3"/>
  <c r="AX246" i="3"/>
  <c r="BS203" i="3"/>
  <c r="AX96" i="3"/>
  <c r="BL38" i="3"/>
  <c r="BL150" i="3"/>
  <c r="BS169" i="3"/>
  <c r="O48" i="3"/>
  <c r="AO313" i="3"/>
  <c r="AR313" i="3" s="1"/>
  <c r="AO305" i="3"/>
  <c r="AR305" i="3" s="1"/>
  <c r="AP303" i="3"/>
  <c r="AO295" i="3"/>
  <c r="AR295" i="3" s="1"/>
  <c r="AO287" i="3"/>
  <c r="AR287" i="3" s="1"/>
  <c r="AO271" i="3"/>
  <c r="AR271" i="3" s="1"/>
  <c r="AP247" i="3"/>
  <c r="CJ35" i="3"/>
  <c r="AX290" i="3"/>
  <c r="BS61" i="3"/>
  <c r="V96" i="3"/>
  <c r="V244" i="3"/>
  <c r="BL279" i="3"/>
  <c r="BS191" i="3"/>
  <c r="BE173" i="3"/>
  <c r="AX212" i="3"/>
  <c r="AX274" i="3"/>
  <c r="V307" i="3"/>
  <c r="BL188" i="3"/>
  <c r="BL250" i="3"/>
  <c r="BL270" i="3"/>
  <c r="BE243" i="3"/>
  <c r="CJ271" i="3"/>
  <c r="CK99" i="3"/>
  <c r="BS204" i="3"/>
  <c r="CJ67" i="3"/>
  <c r="BL67" i="3"/>
  <c r="O276" i="3"/>
  <c r="BS99" i="3"/>
  <c r="BS211" i="3"/>
  <c r="BS253" i="3"/>
  <c r="BS301" i="3"/>
  <c r="BE171" i="3"/>
  <c r="BE203" i="3"/>
  <c r="AX34" i="3"/>
  <c r="AX52" i="3"/>
  <c r="AX248" i="3"/>
  <c r="V45" i="3"/>
  <c r="V247" i="3"/>
  <c r="BL94" i="3"/>
  <c r="BL100" i="3"/>
  <c r="BL176" i="3"/>
  <c r="BL226" i="3"/>
  <c r="BL268" i="3"/>
  <c r="BL280" i="3"/>
  <c r="BL286" i="3"/>
  <c r="AX254" i="3"/>
  <c r="AX268" i="3"/>
  <c r="AX288" i="3"/>
  <c r="AX328" i="3"/>
  <c r="BS173" i="3"/>
  <c r="BS259" i="3"/>
  <c r="BE109" i="3"/>
  <c r="BE129" i="3"/>
  <c r="BE207" i="3"/>
  <c r="BE213" i="3"/>
  <c r="BE227" i="3"/>
  <c r="BE251" i="3"/>
  <c r="BE281" i="3"/>
  <c r="AX230" i="3"/>
  <c r="BS72" i="3"/>
  <c r="BS96" i="3"/>
  <c r="BS124" i="3"/>
  <c r="AX115" i="3"/>
  <c r="V86" i="3"/>
  <c r="V242" i="3"/>
  <c r="AX165" i="3"/>
  <c r="V47" i="3"/>
  <c r="V300" i="3"/>
  <c r="BL86" i="3"/>
  <c r="BL97" i="3"/>
  <c r="BL149" i="3"/>
  <c r="BL159" i="3"/>
  <c r="BL173" i="3"/>
  <c r="BL75" i="3"/>
  <c r="BL315" i="3"/>
  <c r="BL184" i="3"/>
  <c r="BL196" i="3"/>
  <c r="CJ227" i="3"/>
  <c r="CK57" i="3"/>
  <c r="BS163" i="3"/>
  <c r="V311" i="3"/>
  <c r="BL266" i="3"/>
  <c r="BE45" i="3"/>
  <c r="BE65" i="3"/>
  <c r="BE331" i="3"/>
  <c r="BS43" i="3"/>
  <c r="BS93" i="3"/>
  <c r="BS119" i="3"/>
  <c r="BS317" i="3"/>
  <c r="BE57" i="3"/>
  <c r="BE101" i="3"/>
  <c r="AX148" i="3"/>
  <c r="AX172" i="3"/>
  <c r="AX272" i="3"/>
  <c r="AX304" i="3"/>
  <c r="AX324" i="3"/>
  <c r="V41" i="3"/>
  <c r="V183" i="3"/>
  <c r="AX282" i="3"/>
  <c r="AX308" i="3"/>
  <c r="BS113" i="3"/>
  <c r="BS297" i="3"/>
  <c r="BE131" i="3"/>
  <c r="BE153" i="3"/>
  <c r="BE205" i="3"/>
  <c r="BE255" i="3"/>
  <c r="AX106" i="3"/>
  <c r="BS111" i="3"/>
  <c r="BL105" i="3"/>
  <c r="BL212" i="3"/>
  <c r="CJ185" i="3"/>
  <c r="BS216" i="3"/>
  <c r="BS47" i="3"/>
  <c r="BS107" i="3"/>
  <c r="BL82" i="3"/>
  <c r="O235" i="3"/>
  <c r="CJ303" i="3"/>
  <c r="CJ259" i="3"/>
  <c r="CK217" i="3"/>
  <c r="CK175" i="3"/>
  <c r="CJ131" i="3"/>
  <c r="CJ89" i="3"/>
  <c r="CJ47" i="3"/>
  <c r="BL119" i="3"/>
  <c r="BL195" i="3"/>
  <c r="O151" i="3"/>
  <c r="AX319" i="3"/>
  <c r="BS125" i="3"/>
  <c r="BE81" i="3"/>
  <c r="BE187" i="3"/>
  <c r="BE267" i="3"/>
  <c r="BL128" i="3"/>
  <c r="BL162" i="3"/>
  <c r="BL324" i="3"/>
  <c r="BS141" i="3"/>
  <c r="BE275" i="3"/>
  <c r="BE311" i="3"/>
  <c r="BE321" i="3"/>
  <c r="BL112" i="3"/>
  <c r="CJ325" i="3"/>
  <c r="CJ291" i="3"/>
  <c r="CJ249" i="3"/>
  <c r="CJ207" i="3"/>
  <c r="CK163" i="3"/>
  <c r="CK121" i="3"/>
  <c r="CK79" i="3"/>
  <c r="BL201" i="3"/>
  <c r="AX33" i="3"/>
  <c r="BL96" i="3"/>
  <c r="AX257" i="3"/>
  <c r="BS91" i="3"/>
  <c r="V73" i="3"/>
  <c r="BE183" i="3"/>
  <c r="BL124" i="3"/>
  <c r="BL284" i="3"/>
  <c r="AX320" i="3"/>
  <c r="AX70" i="3"/>
  <c r="AX84" i="3"/>
  <c r="AX114" i="3"/>
  <c r="AX206" i="3"/>
  <c r="BE40" i="3"/>
  <c r="BE222" i="3"/>
  <c r="BE285" i="3"/>
  <c r="AX71" i="3"/>
  <c r="AX85" i="3"/>
  <c r="AX123" i="3"/>
  <c r="AX143" i="3"/>
  <c r="V52" i="3"/>
  <c r="V236" i="3"/>
  <c r="V314" i="3"/>
  <c r="BL187" i="3"/>
  <c r="BL115" i="3"/>
  <c r="BL313" i="3"/>
  <c r="CK319" i="3"/>
  <c r="CK281" i="3"/>
  <c r="CK239" i="3"/>
  <c r="CJ195" i="3"/>
  <c r="CK153" i="3"/>
  <c r="CK111" i="3"/>
  <c r="BL291" i="3"/>
  <c r="O118" i="3"/>
  <c r="BE61" i="3"/>
  <c r="BE235" i="3"/>
  <c r="AX92" i="3"/>
  <c r="AX190" i="3"/>
  <c r="V97" i="3"/>
  <c r="V319" i="3"/>
  <c r="BL120" i="3"/>
  <c r="O210" i="3"/>
  <c r="BS97" i="3"/>
  <c r="BS257" i="3"/>
  <c r="BS263" i="3"/>
  <c r="BE37" i="3"/>
  <c r="BS56" i="3"/>
  <c r="BS88" i="3"/>
  <c r="BS138" i="3"/>
  <c r="BS154" i="3"/>
  <c r="BS158" i="3"/>
  <c r="BS182" i="3"/>
  <c r="BS186" i="3"/>
  <c r="BS218" i="3"/>
  <c r="BS274" i="3"/>
  <c r="BE48" i="3"/>
  <c r="BE82" i="3"/>
  <c r="BE98" i="3"/>
  <c r="BE142" i="3"/>
  <c r="BE148" i="3"/>
  <c r="BE156" i="3"/>
  <c r="BE188" i="3"/>
  <c r="BE238" i="3"/>
  <c r="BE268" i="3"/>
  <c r="BE276" i="3"/>
  <c r="AX77" i="3"/>
  <c r="AX149" i="3"/>
  <c r="AX163" i="3"/>
  <c r="AX213" i="3"/>
  <c r="AX225" i="3"/>
  <c r="AX305" i="3"/>
  <c r="AX325" i="3"/>
  <c r="V34" i="3"/>
  <c r="V102" i="3"/>
  <c r="V232" i="3"/>
  <c r="V290" i="3"/>
  <c r="V320" i="3"/>
  <c r="BS34" i="3"/>
  <c r="BL36" i="3"/>
  <c r="BL61" i="3"/>
  <c r="CJ39" i="3"/>
  <c r="CJ51" i="3"/>
  <c r="CK61" i="3"/>
  <c r="CK71" i="3"/>
  <c r="CK83" i="3"/>
  <c r="CK93" i="3"/>
  <c r="CK103" i="3"/>
  <c r="CJ115" i="3"/>
  <c r="CJ125" i="3"/>
  <c r="CK135" i="3"/>
  <c r="CJ147" i="3"/>
  <c r="CK157" i="3"/>
  <c r="CK167" i="3"/>
  <c r="CJ179" i="3"/>
  <c r="CJ189" i="3"/>
  <c r="CK199" i="3"/>
  <c r="CJ211" i="3"/>
  <c r="CK221" i="3"/>
  <c r="CK231" i="3"/>
  <c r="CK243" i="3"/>
  <c r="CJ253" i="3"/>
  <c r="CJ263" i="3"/>
  <c r="CK275" i="3"/>
  <c r="CJ285" i="3"/>
  <c r="CK295" i="3"/>
  <c r="CJ307" i="3"/>
  <c r="CJ313" i="3"/>
  <c r="CJ319" i="3"/>
  <c r="CJ327" i="3"/>
  <c r="CK41" i="3"/>
  <c r="CK51" i="3"/>
  <c r="CK63" i="3"/>
  <c r="CK73" i="3"/>
  <c r="CJ83" i="3"/>
  <c r="CK95" i="3"/>
  <c r="CJ105" i="3"/>
  <c r="CK115" i="3"/>
  <c r="CK127" i="3"/>
  <c r="CK137" i="3"/>
  <c r="CK147" i="3"/>
  <c r="CJ159" i="3"/>
  <c r="CK169" i="3"/>
  <c r="CK179" i="3"/>
  <c r="CJ191" i="3"/>
  <c r="CJ201" i="3"/>
  <c r="CK211" i="3"/>
  <c r="CJ223" i="3"/>
  <c r="CK233" i="3"/>
  <c r="CJ243" i="3"/>
  <c r="CK255" i="3"/>
  <c r="CK265" i="3"/>
  <c r="CJ275" i="3"/>
  <c r="CK287" i="3"/>
  <c r="CJ297" i="3"/>
  <c r="CK307" i="3"/>
  <c r="CJ315" i="3"/>
  <c r="CK323" i="3"/>
  <c r="CJ329" i="3"/>
  <c r="CK35" i="3"/>
  <c r="CK45" i="3"/>
  <c r="CJ55" i="3"/>
  <c r="CK67" i="3"/>
  <c r="CL67" i="3" s="1"/>
  <c r="CO67" i="3" s="1"/>
  <c r="CJ77" i="3"/>
  <c r="CJ87" i="3"/>
  <c r="CJ99" i="3"/>
  <c r="CJ109" i="3"/>
  <c r="CK119" i="3"/>
  <c r="CK131" i="3"/>
  <c r="CJ141" i="3"/>
  <c r="CK151" i="3"/>
  <c r="CJ163" i="3"/>
  <c r="CK173" i="3"/>
  <c r="CK183" i="3"/>
  <c r="CK195" i="3"/>
  <c r="CL195" i="3" s="1"/>
  <c r="CO195" i="3" s="1"/>
  <c r="CK205" i="3"/>
  <c r="CK215" i="3"/>
  <c r="CK227" i="3"/>
  <c r="CK237" i="3"/>
  <c r="CK247" i="3"/>
  <c r="CK259" i="3"/>
  <c r="CJ269" i="3"/>
  <c r="CK279" i="3"/>
  <c r="CK291" i="3"/>
  <c r="CJ301" i="3"/>
  <c r="CK309" i="3"/>
  <c r="CJ317" i="3"/>
  <c r="CJ323" i="3"/>
  <c r="CJ331" i="3"/>
  <c r="BL130" i="3"/>
  <c r="V285" i="3"/>
  <c r="V305" i="3"/>
  <c r="BE122" i="3"/>
  <c r="BE176" i="3"/>
  <c r="V141" i="3"/>
  <c r="V161" i="3"/>
  <c r="BL58" i="3"/>
  <c r="BE160" i="3"/>
  <c r="BS201" i="3"/>
  <c r="BS243" i="3"/>
  <c r="BS309" i="3"/>
  <c r="BE247" i="3"/>
  <c r="BE95" i="3"/>
  <c r="BE177" i="3"/>
  <c r="CK37" i="3"/>
  <c r="BL261" i="3"/>
  <c r="BL175" i="3"/>
  <c r="BE189" i="3"/>
  <c r="BE327" i="3"/>
  <c r="AX44" i="3"/>
  <c r="AX102" i="3"/>
  <c r="BE120" i="3"/>
  <c r="V36" i="3"/>
  <c r="V44" i="3"/>
  <c r="BL51" i="3"/>
  <c r="BE86" i="3"/>
  <c r="V288" i="3"/>
  <c r="BL65" i="3"/>
  <c r="BL102" i="3"/>
  <c r="BL157" i="3"/>
  <c r="O175" i="3"/>
  <c r="BL290" i="3"/>
  <c r="BL293" i="3"/>
  <c r="BL143" i="3"/>
  <c r="BE283" i="3"/>
  <c r="BE303" i="3"/>
  <c r="AX184" i="3"/>
  <c r="AX200" i="3"/>
  <c r="AX228" i="3"/>
  <c r="AX270" i="3"/>
  <c r="AX280" i="3"/>
  <c r="AX302" i="3"/>
  <c r="V71" i="3"/>
  <c r="V93" i="3"/>
  <c r="V127" i="3"/>
  <c r="V137" i="3"/>
  <c r="V249" i="3"/>
  <c r="BL202" i="3"/>
  <c r="BL274" i="3"/>
  <c r="BL296" i="3"/>
  <c r="AX298" i="3"/>
  <c r="AX312" i="3"/>
  <c r="BS65" i="3"/>
  <c r="BS83" i="3"/>
  <c r="BS121" i="3"/>
  <c r="BS177" i="3"/>
  <c r="BS195" i="3"/>
  <c r="BS213" i="3"/>
  <c r="BS221" i="3"/>
  <c r="BS237" i="3"/>
  <c r="BS305" i="3"/>
  <c r="BS327" i="3"/>
  <c r="BE161" i="3"/>
  <c r="BE185" i="3"/>
  <c r="BE209" i="3"/>
  <c r="AX42" i="3"/>
  <c r="V57" i="3"/>
  <c r="V154" i="3"/>
  <c r="BE196" i="3"/>
  <c r="BE232" i="3"/>
  <c r="BE296" i="3"/>
  <c r="BE306" i="3"/>
  <c r="V58" i="3"/>
  <c r="V276" i="3"/>
  <c r="V294" i="3"/>
  <c r="BL37" i="3"/>
  <c r="BL43" i="3"/>
  <c r="BL323" i="3"/>
  <c r="V149" i="3"/>
  <c r="BS36" i="3"/>
  <c r="BL308" i="3"/>
  <c r="O272" i="3"/>
  <c r="BS180" i="3"/>
  <c r="BS196" i="3"/>
  <c r="BS232" i="3"/>
  <c r="BS266" i="3"/>
  <c r="BS157" i="3"/>
  <c r="BS329" i="3"/>
  <c r="BE309" i="3"/>
  <c r="AX258" i="3"/>
  <c r="AX276" i="3"/>
  <c r="AX316" i="3"/>
  <c r="V209" i="3"/>
  <c r="V210" i="3"/>
  <c r="V267" i="3"/>
  <c r="BL52" i="3"/>
  <c r="BL206" i="3"/>
  <c r="AX296" i="3"/>
  <c r="AX310" i="3"/>
  <c r="BS229" i="3"/>
  <c r="BS311" i="3"/>
  <c r="BE79" i="3"/>
  <c r="BE221" i="3"/>
  <c r="BE279" i="3"/>
  <c r="BE301" i="3"/>
  <c r="BE317" i="3"/>
  <c r="AX132" i="3"/>
  <c r="AX133" i="3"/>
  <c r="BS40" i="3"/>
  <c r="BS86" i="3"/>
  <c r="BS90" i="3"/>
  <c r="BS102" i="3"/>
  <c r="BS200" i="3"/>
  <c r="BS246" i="3"/>
  <c r="BS256" i="3"/>
  <c r="BS278" i="3"/>
  <c r="BS308" i="3"/>
  <c r="BE80" i="3"/>
  <c r="BE84" i="3"/>
  <c r="BE256" i="3"/>
  <c r="BE298" i="3"/>
  <c r="AX57" i="3"/>
  <c r="AX67" i="3"/>
  <c r="AX73" i="3"/>
  <c r="AX91" i="3"/>
  <c r="AX189" i="3"/>
  <c r="AX203" i="3"/>
  <c r="AX279" i="3"/>
  <c r="AX297" i="3"/>
  <c r="V70" i="3"/>
  <c r="V126" i="3"/>
  <c r="V142" i="3"/>
  <c r="V226" i="3"/>
  <c r="V248" i="3"/>
  <c r="BE94" i="3"/>
  <c r="BE126" i="3"/>
  <c r="BE134" i="3"/>
  <c r="AX181" i="3"/>
  <c r="AX88" i="3"/>
  <c r="AX89" i="3"/>
  <c r="BE163" i="3"/>
  <c r="BE164" i="3"/>
  <c r="AX222" i="3"/>
  <c r="AX223" i="3"/>
  <c r="BE68" i="3"/>
  <c r="BE252" i="3"/>
  <c r="BE110" i="3"/>
  <c r="AX39" i="3"/>
  <c r="BE49" i="3"/>
  <c r="BE113" i="3"/>
  <c r="AX36" i="3"/>
  <c r="AX80" i="3"/>
  <c r="AX144" i="3"/>
  <c r="V103" i="3"/>
  <c r="V187" i="3"/>
  <c r="V265" i="3"/>
  <c r="AX53" i="3"/>
  <c r="AX63" i="3"/>
  <c r="V74" i="3"/>
  <c r="BL93" i="3"/>
  <c r="BL99" i="3"/>
  <c r="BL137" i="3"/>
  <c r="BL179" i="3"/>
  <c r="BL193" i="3"/>
  <c r="BL233" i="3"/>
  <c r="BL245" i="3"/>
  <c r="BL263" i="3"/>
  <c r="BL299" i="3"/>
  <c r="BL321" i="3"/>
  <c r="AO234" i="3"/>
  <c r="AR234" i="3" s="1"/>
  <c r="AP226" i="3"/>
  <c r="AP206" i="3"/>
  <c r="AP202" i="3"/>
  <c r="AP190" i="3"/>
  <c r="AP186" i="3"/>
  <c r="AP182" i="3"/>
  <c r="AP174" i="3"/>
  <c r="AO170" i="3"/>
  <c r="AR170" i="3" s="1"/>
  <c r="AP162" i="3"/>
  <c r="AO158" i="3"/>
  <c r="AR158" i="3" s="1"/>
  <c r="AP146" i="3"/>
  <c r="AP142" i="3"/>
  <c r="AO138" i="3"/>
  <c r="AR138" i="3" s="1"/>
  <c r="AO122" i="3"/>
  <c r="AR122" i="3" s="1"/>
  <c r="AO118" i="3"/>
  <c r="AR118" i="3" s="1"/>
  <c r="AP114" i="3"/>
  <c r="AO102" i="3"/>
  <c r="AR102" i="3" s="1"/>
  <c r="AP78" i="3"/>
  <c r="AO74" i="3"/>
  <c r="AR74" i="3" s="1"/>
  <c r="AP38" i="3"/>
  <c r="BL301" i="3"/>
  <c r="BL317" i="3"/>
  <c r="BS122" i="3"/>
  <c r="BS202" i="3"/>
  <c r="BE248" i="3"/>
  <c r="BE312" i="3"/>
  <c r="BE262" i="3"/>
  <c r="AX35" i="3"/>
  <c r="BE69" i="3"/>
  <c r="BE269" i="3"/>
  <c r="BE287" i="3"/>
  <c r="AX86" i="3"/>
  <c r="V237" i="3"/>
  <c r="V257" i="3"/>
  <c r="AX252" i="3"/>
  <c r="AX266" i="3"/>
  <c r="BE111" i="3"/>
  <c r="AX98" i="3"/>
  <c r="AX99" i="3"/>
  <c r="BE54" i="3"/>
  <c r="BE58" i="3"/>
  <c r="BE74" i="3"/>
  <c r="BS131" i="3"/>
  <c r="BS159" i="3"/>
  <c r="BS171" i="3"/>
  <c r="BS183" i="3"/>
  <c r="BS197" i="3"/>
  <c r="BS275" i="3"/>
  <c r="BE47" i="3"/>
  <c r="BE103" i="3"/>
  <c r="BE167" i="3"/>
  <c r="AX76" i="3"/>
  <c r="AX242" i="3"/>
  <c r="V37" i="3"/>
  <c r="V38" i="3"/>
  <c r="V77" i="3"/>
  <c r="V78" i="3"/>
  <c r="V117" i="3"/>
  <c r="V118" i="3"/>
  <c r="V123" i="3"/>
  <c r="V231" i="3"/>
  <c r="V297" i="3"/>
  <c r="AX294" i="3"/>
  <c r="BS37" i="3"/>
  <c r="BS45" i="3"/>
  <c r="BS137" i="3"/>
  <c r="BE59" i="3"/>
  <c r="BE97" i="3"/>
  <c r="BE115" i="3"/>
  <c r="BE121" i="3"/>
  <c r="BE147" i="3"/>
  <c r="BE151" i="3"/>
  <c r="BE159" i="3"/>
  <c r="BE233" i="3"/>
  <c r="BE239" i="3"/>
  <c r="BE257" i="3"/>
  <c r="BE265" i="3"/>
  <c r="BE295" i="3"/>
  <c r="AX62" i="3"/>
  <c r="AX124" i="3"/>
  <c r="AX166" i="3"/>
  <c r="AX198" i="3"/>
  <c r="BS70" i="3"/>
  <c r="BS300" i="3"/>
  <c r="BE152" i="3"/>
  <c r="BE242" i="3"/>
  <c r="BL45" i="3"/>
  <c r="V168" i="3"/>
  <c r="V184" i="3"/>
  <c r="V260" i="3"/>
  <c r="BS66" i="3"/>
  <c r="BS78" i="3"/>
  <c r="BS94" i="3"/>
  <c r="BS230" i="3"/>
  <c r="BS238" i="3"/>
  <c r="BS282" i="3"/>
  <c r="BS290" i="3"/>
  <c r="BL197" i="3"/>
  <c r="BL203" i="3"/>
  <c r="BL253" i="3"/>
  <c r="BL309" i="3"/>
  <c r="BL325" i="3"/>
  <c r="BE184" i="3"/>
  <c r="BE322" i="3"/>
  <c r="AX107" i="3"/>
  <c r="AX243" i="3"/>
  <c r="AX253" i="3"/>
  <c r="AX259" i="3"/>
  <c r="AX263" i="3"/>
  <c r="AX291" i="3"/>
  <c r="AX317" i="3"/>
  <c r="AX321" i="3"/>
  <c r="AX327" i="3"/>
  <c r="AX331" i="3"/>
  <c r="V46" i="3"/>
  <c r="V124" i="3"/>
  <c r="V132" i="3"/>
  <c r="V218" i="3"/>
  <c r="V254" i="3"/>
  <c r="V304" i="3"/>
  <c r="BL121" i="3"/>
  <c r="BL127" i="3"/>
  <c r="BL131" i="3"/>
  <c r="BL147" i="3"/>
  <c r="BL161" i="3"/>
  <c r="BL165" i="3"/>
  <c r="BL283" i="3"/>
  <c r="AO327" i="3"/>
  <c r="AR327" i="3" s="1"/>
  <c r="AO321" i="3"/>
  <c r="AR321" i="3" s="1"/>
  <c r="AP313" i="3"/>
  <c r="V113" i="3"/>
  <c r="BL222" i="3"/>
  <c r="CK331" i="3"/>
  <c r="CL331" i="3" s="1"/>
  <c r="CO331" i="3" s="1"/>
  <c r="CK327" i="3"/>
  <c r="CL327" i="3" s="1"/>
  <c r="CO327" i="3" s="1"/>
  <c r="CK321" i="3"/>
  <c r="CK315" i="3"/>
  <c r="CK311" i="3"/>
  <c r="CM311" i="3" s="1"/>
  <c r="CK305" i="3"/>
  <c r="CJ299" i="3"/>
  <c r="CJ295" i="3"/>
  <c r="CK289" i="3"/>
  <c r="CK283" i="3"/>
  <c r="CJ279" i="3"/>
  <c r="CJ273" i="3"/>
  <c r="CJ267" i="3"/>
  <c r="CK263" i="3"/>
  <c r="CK257" i="3"/>
  <c r="CJ251" i="3"/>
  <c r="CJ247" i="3"/>
  <c r="CK241" i="3"/>
  <c r="CK235" i="3"/>
  <c r="CJ231" i="3"/>
  <c r="CK225" i="3"/>
  <c r="CK219" i="3"/>
  <c r="CJ215" i="3"/>
  <c r="CK209" i="3"/>
  <c r="CJ203" i="3"/>
  <c r="CJ199" i="3"/>
  <c r="CJ193" i="3"/>
  <c r="CK187" i="3"/>
  <c r="CJ183" i="3"/>
  <c r="CJ177" i="3"/>
  <c r="CK171" i="3"/>
  <c r="CJ167" i="3"/>
  <c r="CJ161" i="3"/>
  <c r="CJ155" i="3"/>
  <c r="CJ151" i="3"/>
  <c r="CJ145" i="3"/>
  <c r="CJ139" i="3"/>
  <c r="CJ135" i="3"/>
  <c r="CK129" i="3"/>
  <c r="CK123" i="3"/>
  <c r="CJ119" i="3"/>
  <c r="CK113" i="3"/>
  <c r="CJ107" i="3"/>
  <c r="CJ103" i="3"/>
  <c r="CK97" i="3"/>
  <c r="CK91" i="3"/>
  <c r="CK87" i="3"/>
  <c r="CK81" i="3"/>
  <c r="CK75" i="3"/>
  <c r="CJ71" i="3"/>
  <c r="CK65" i="3"/>
  <c r="CK59" i="3"/>
  <c r="CK55" i="3"/>
  <c r="CJ49" i="3"/>
  <c r="CK43" i="3"/>
  <c r="CK39" i="3"/>
  <c r="CJ34" i="3"/>
  <c r="BL260" i="3"/>
  <c r="BL288" i="3"/>
  <c r="BS268" i="3"/>
  <c r="AX249" i="3"/>
  <c r="AX267" i="3"/>
  <c r="AX273" i="3"/>
  <c r="AX277" i="3"/>
  <c r="AX287" i="3"/>
  <c r="AX307" i="3"/>
  <c r="V66" i="3"/>
  <c r="V156" i="3"/>
  <c r="V270" i="3"/>
  <c r="V292" i="3"/>
  <c r="BL125" i="3"/>
  <c r="BL167" i="3"/>
  <c r="BL213" i="3"/>
  <c r="V99" i="3"/>
  <c r="V157" i="3"/>
  <c r="V219" i="3"/>
  <c r="V235" i="3"/>
  <c r="V301" i="3"/>
  <c r="V313" i="3"/>
  <c r="V327" i="3"/>
  <c r="BL64" i="3"/>
  <c r="CK303" i="3"/>
  <c r="CK299" i="3"/>
  <c r="CK293" i="3"/>
  <c r="CJ287" i="3"/>
  <c r="CJ283" i="3"/>
  <c r="CM283" i="3" s="1"/>
  <c r="CJ277" i="3"/>
  <c r="CK271" i="3"/>
  <c r="CM271" i="3" s="1"/>
  <c r="CK267" i="3"/>
  <c r="CJ261" i="3"/>
  <c r="CJ255" i="3"/>
  <c r="CK251" i="3"/>
  <c r="CJ245" i="3"/>
  <c r="CJ239" i="3"/>
  <c r="CM239" i="3" s="1"/>
  <c r="CJ235" i="3"/>
  <c r="CL235" i="3" s="1"/>
  <c r="CO235" i="3" s="1"/>
  <c r="CJ229" i="3"/>
  <c r="CK223" i="3"/>
  <c r="CJ219" i="3"/>
  <c r="CL219" i="3" s="1"/>
  <c r="CO219" i="3" s="1"/>
  <c r="CK213" i="3"/>
  <c r="CK207" i="3"/>
  <c r="CK203" i="3"/>
  <c r="CK197" i="3"/>
  <c r="CK191" i="3"/>
  <c r="CJ187" i="3"/>
  <c r="CJ181" i="3"/>
  <c r="CJ175" i="3"/>
  <c r="CL175" i="3" s="1"/>
  <c r="CO175" i="3" s="1"/>
  <c r="CJ171" i="3"/>
  <c r="CJ165" i="3"/>
  <c r="CK159" i="3"/>
  <c r="CK155" i="3"/>
  <c r="CJ149" i="3"/>
  <c r="CK143" i="3"/>
  <c r="CK139" i="3"/>
  <c r="CK133" i="3"/>
  <c r="CJ127" i="3"/>
  <c r="CJ123" i="3"/>
  <c r="CL123" i="3" s="1"/>
  <c r="CO123" i="3" s="1"/>
  <c r="CK117" i="3"/>
  <c r="CJ111" i="3"/>
  <c r="CK107" i="3"/>
  <c r="CJ101" i="3"/>
  <c r="CJ95" i="3"/>
  <c r="CJ91" i="3"/>
  <c r="CL91" i="3" s="1"/>
  <c r="CO91" i="3" s="1"/>
  <c r="CK85" i="3"/>
  <c r="CJ79" i="3"/>
  <c r="CJ75" i="3"/>
  <c r="CL75" i="3" s="1"/>
  <c r="CO75" i="3" s="1"/>
  <c r="CK69" i="3"/>
  <c r="CJ63" i="3"/>
  <c r="CJ59" i="3"/>
  <c r="CL59" i="3" s="1"/>
  <c r="CO59" i="3" s="1"/>
  <c r="CJ53" i="3"/>
  <c r="CK47" i="3"/>
  <c r="CJ43" i="3"/>
  <c r="CL43" i="3" s="1"/>
  <c r="CO43" i="3" s="1"/>
  <c r="BL242" i="3"/>
  <c r="BL292" i="3"/>
  <c r="BL314" i="3"/>
  <c r="O113" i="3"/>
  <c r="BL227" i="3"/>
  <c r="BL281" i="3"/>
  <c r="O259" i="3"/>
  <c r="O323" i="3"/>
  <c r="O52" i="3"/>
  <c r="O142" i="3"/>
  <c r="O206" i="3"/>
  <c r="O54" i="3"/>
  <c r="BS135" i="3"/>
  <c r="BS155" i="3"/>
  <c r="BS231" i="3"/>
  <c r="BE127" i="3"/>
  <c r="BE197" i="3"/>
  <c r="AX150" i="3"/>
  <c r="AX292" i="3"/>
  <c r="V245" i="3"/>
  <c r="BL238" i="3"/>
  <c r="BL254" i="3"/>
  <c r="BL264" i="3"/>
  <c r="O241" i="3"/>
  <c r="O273" i="3"/>
  <c r="O289" i="3"/>
  <c r="O139" i="3"/>
  <c r="O258" i="3"/>
  <c r="O34" i="3"/>
  <c r="O166" i="3"/>
  <c r="O167" i="3"/>
  <c r="AX264" i="3"/>
  <c r="V53" i="3"/>
  <c r="BE149" i="3"/>
  <c r="BE319" i="3"/>
  <c r="BE329" i="3"/>
  <c r="BS184" i="3"/>
  <c r="BS212" i="3"/>
  <c r="BS242" i="3"/>
  <c r="BS326" i="3"/>
  <c r="BE132" i="3"/>
  <c r="BE198" i="3"/>
  <c r="BE234" i="3"/>
  <c r="BE292" i="3"/>
  <c r="AX159" i="3"/>
  <c r="AX235" i="3"/>
  <c r="AX255" i="3"/>
  <c r="V64" i="3"/>
  <c r="V94" i="3"/>
  <c r="V172" i="3"/>
  <c r="V173" i="3"/>
  <c r="V238" i="3"/>
  <c r="V272" i="3"/>
  <c r="V278" i="3"/>
  <c r="BL151" i="3"/>
  <c r="BL152" i="3"/>
  <c r="BL189" i="3"/>
  <c r="BL217" i="3"/>
  <c r="BL221" i="3"/>
  <c r="O269" i="3"/>
  <c r="O63" i="3"/>
  <c r="O91" i="3"/>
  <c r="O198" i="3"/>
  <c r="O230" i="3"/>
  <c r="O42" i="3"/>
  <c r="O71" i="3"/>
  <c r="O242" i="3"/>
  <c r="O295" i="3"/>
  <c r="O82" i="3"/>
  <c r="O136" i="3"/>
  <c r="O220" i="3"/>
  <c r="O145" i="3"/>
  <c r="AP331" i="3"/>
  <c r="AO331" i="3"/>
  <c r="AR331" i="3" s="1"/>
  <c r="AO317" i="3"/>
  <c r="AR317" i="3" s="1"/>
  <c r="AP317" i="3"/>
  <c r="AP315" i="3"/>
  <c r="AO315" i="3"/>
  <c r="AR315" i="3" s="1"/>
  <c r="V87" i="3"/>
  <c r="V143" i="3"/>
  <c r="BL50" i="3"/>
  <c r="BL148" i="3"/>
  <c r="O207" i="3"/>
  <c r="O231" i="3"/>
  <c r="O190" i="3"/>
  <c r="O191" i="3"/>
  <c r="O170" i="3"/>
  <c r="O131" i="3"/>
  <c r="O243" i="3"/>
  <c r="O216" i="3"/>
  <c r="O217" i="3"/>
  <c r="O202" i="3"/>
  <c r="BS118" i="3"/>
  <c r="BS162" i="3"/>
  <c r="BS174" i="3"/>
  <c r="BS198" i="3"/>
  <c r="BS318" i="3"/>
  <c r="O275" i="3"/>
  <c r="O307" i="3"/>
  <c r="BS269" i="3"/>
  <c r="BS270" i="3"/>
  <c r="O33" i="3"/>
  <c r="O161" i="3"/>
  <c r="O321" i="3"/>
  <c r="O43" i="3"/>
  <c r="O128" i="3"/>
  <c r="O203" i="3"/>
  <c r="O204" i="3"/>
  <c r="O290" i="3"/>
  <c r="O88" i="3"/>
  <c r="O130" i="3"/>
  <c r="O324" i="3"/>
  <c r="BS134" i="3"/>
  <c r="BS142" i="3"/>
  <c r="BS254" i="3"/>
  <c r="BS302" i="3"/>
  <c r="BE90" i="3"/>
  <c r="BE118" i="3"/>
  <c r="V68" i="3"/>
  <c r="V264" i="3"/>
  <c r="BE272" i="3"/>
  <c r="BE318" i="3"/>
  <c r="AX81" i="3"/>
  <c r="AX179" i="3"/>
  <c r="V188" i="3"/>
  <c r="BL103" i="3"/>
  <c r="BL104" i="3"/>
  <c r="O61" i="3"/>
  <c r="O197" i="3"/>
  <c r="O309" i="3"/>
  <c r="O55" i="3"/>
  <c r="O199" i="3"/>
  <c r="O104" i="3"/>
  <c r="O157" i="3"/>
  <c r="O331" i="3"/>
  <c r="O288" i="3"/>
  <c r="V147" i="3"/>
  <c r="V207" i="3"/>
  <c r="BL234" i="3"/>
  <c r="O92" i="3"/>
  <c r="O315" i="3"/>
  <c r="O236" i="3"/>
  <c r="V302" i="3"/>
  <c r="V308" i="3"/>
  <c r="V324" i="3"/>
  <c r="V330" i="3"/>
  <c r="O105" i="3"/>
  <c r="BE38" i="3"/>
  <c r="BE62" i="3"/>
  <c r="BE70" i="3"/>
  <c r="BE106" i="3"/>
  <c r="BE170" i="3"/>
  <c r="BE178" i="3"/>
  <c r="BE202" i="3"/>
  <c r="BE208" i="3"/>
  <c r="BE216" i="3"/>
  <c r="BE258" i="3"/>
  <c r="AX333" i="3"/>
  <c r="AX332" i="3"/>
  <c r="AX45" i="3"/>
  <c r="AX125" i="3"/>
  <c r="AX135" i="3"/>
  <c r="AX151" i="3"/>
  <c r="AX191" i="3"/>
  <c r="AX201" i="3"/>
  <c r="AX299" i="3"/>
  <c r="AX313" i="3"/>
  <c r="V60" i="3"/>
  <c r="V108" i="3"/>
  <c r="V228" i="3"/>
  <c r="V229" i="3"/>
  <c r="V250" i="3"/>
  <c r="V268" i="3"/>
  <c r="V312" i="3"/>
  <c r="BL79" i="3"/>
  <c r="BL80" i="3"/>
  <c r="BL133" i="3"/>
  <c r="BL134" i="3"/>
  <c r="BL181" i="3"/>
  <c r="BL182" i="3"/>
  <c r="BL73" i="3"/>
  <c r="BL74" i="3"/>
  <c r="BS35" i="3"/>
  <c r="BS55" i="3"/>
  <c r="BS79" i="3"/>
  <c r="BS101" i="3"/>
  <c r="BS247" i="3"/>
  <c r="BE41" i="3"/>
  <c r="BE67" i="3"/>
  <c r="BE91" i="3"/>
  <c r="BE143" i="3"/>
  <c r="BE191" i="3"/>
  <c r="BE219" i="3"/>
  <c r="BE273" i="3"/>
  <c r="BE307" i="3"/>
  <c r="AX58" i="3"/>
  <c r="AX116" i="3"/>
  <c r="AX160" i="3"/>
  <c r="AX182" i="3"/>
  <c r="AX196" i="3"/>
  <c r="AX218" i="3"/>
  <c r="AX226" i="3"/>
  <c r="AX236" i="3"/>
  <c r="AX300" i="3"/>
  <c r="V61" i="3"/>
  <c r="V69" i="3"/>
  <c r="V109" i="3"/>
  <c r="V133" i="3"/>
  <c r="V169" i="3"/>
  <c r="V189" i="3"/>
  <c r="V213" i="3"/>
  <c r="V227" i="3"/>
  <c r="V233" i="3"/>
  <c r="V239" i="3"/>
  <c r="V251" i="3"/>
  <c r="V279" i="3"/>
  <c r="V309" i="3"/>
  <c r="V317" i="3"/>
  <c r="V325" i="3"/>
  <c r="BL34" i="3"/>
  <c r="BL140" i="3"/>
  <c r="BL154" i="3"/>
  <c r="BL160" i="3"/>
  <c r="BL204" i="3"/>
  <c r="BL210" i="3"/>
  <c r="BL294" i="3"/>
  <c r="O97" i="3"/>
  <c r="O297" i="3"/>
  <c r="O59" i="3"/>
  <c r="O75" i="3"/>
  <c r="O192" i="3"/>
  <c r="O279" i="3"/>
  <c r="O300" i="3"/>
  <c r="O322" i="3"/>
  <c r="O98" i="3"/>
  <c r="O162" i="3"/>
  <c r="O205" i="3"/>
  <c r="O310" i="3"/>
  <c r="O252" i="3"/>
  <c r="AX256" i="3"/>
  <c r="AX306" i="3"/>
  <c r="AX318" i="3"/>
  <c r="AX330" i="3"/>
  <c r="V35" i="3"/>
  <c r="V49" i="3"/>
  <c r="V65" i="3"/>
  <c r="BS57" i="3"/>
  <c r="BS69" i="3"/>
  <c r="BS73" i="3"/>
  <c r="BS77" i="3"/>
  <c r="BS89" i="3"/>
  <c r="BS103" i="3"/>
  <c r="BS123" i="3"/>
  <c r="BS151" i="3"/>
  <c r="BS233" i="3"/>
  <c r="BS245" i="3"/>
  <c r="BS267" i="3"/>
  <c r="BS279" i="3"/>
  <c r="BS293" i="3"/>
  <c r="BE39" i="3"/>
  <c r="BE71" i="3"/>
  <c r="BE77" i="3"/>
  <c r="BE83" i="3"/>
  <c r="BE93" i="3"/>
  <c r="BE139" i="3"/>
  <c r="BE155" i="3"/>
  <c r="BE175" i="3"/>
  <c r="BE179" i="3"/>
  <c r="BE195" i="3"/>
  <c r="BE241" i="3"/>
  <c r="BE253" i="3"/>
  <c r="BE299" i="3"/>
  <c r="BE313" i="3"/>
  <c r="BE323" i="3"/>
  <c r="AX74" i="3"/>
  <c r="AX162" i="3"/>
  <c r="AX188" i="3"/>
  <c r="AX204" i="3"/>
  <c r="BS44" i="3"/>
  <c r="BS58" i="3"/>
  <c r="BS110" i="3"/>
  <c r="BS130" i="3"/>
  <c r="BS136" i="3"/>
  <c r="BS140" i="3"/>
  <c r="BS146" i="3"/>
  <c r="BS152" i="3"/>
  <c r="BS156" i="3"/>
  <c r="BS164" i="3"/>
  <c r="BS170" i="3"/>
  <c r="BS178" i="3"/>
  <c r="BS208" i="3"/>
  <c r="BS294" i="3"/>
  <c r="BS298" i="3"/>
  <c r="BS310" i="3"/>
  <c r="BS314" i="3"/>
  <c r="BS328" i="3"/>
  <c r="BE42" i="3"/>
  <c r="BE46" i="3"/>
  <c r="BE50" i="3"/>
  <c r="BE96" i="3"/>
  <c r="BE102" i="3"/>
  <c r="BE108" i="3"/>
  <c r="BE114" i="3"/>
  <c r="BE140" i="3"/>
  <c r="BE146" i="3"/>
  <c r="BE150" i="3"/>
  <c r="BE158" i="3"/>
  <c r="BE166" i="3"/>
  <c r="BE212" i="3"/>
  <c r="BE220" i="3"/>
  <c r="BE226" i="3"/>
  <c r="BE250" i="3"/>
  <c r="BE264" i="3"/>
  <c r="BE280" i="3"/>
  <c r="BE290" i="3"/>
  <c r="BE294" i="3"/>
  <c r="BE300" i="3"/>
  <c r="BE308" i="3"/>
  <c r="BE314" i="3"/>
  <c r="BE324" i="3"/>
  <c r="AX59" i="3"/>
  <c r="AX69" i="3"/>
  <c r="AX75" i="3"/>
  <c r="AX87" i="3"/>
  <c r="AX111" i="3"/>
  <c r="AX127" i="3"/>
  <c r="AX197" i="3"/>
  <c r="AX209" i="3"/>
  <c r="AX215" i="3"/>
  <c r="AX219" i="3"/>
  <c r="AX237" i="3"/>
  <c r="AX247" i="3"/>
  <c r="AX295" i="3"/>
  <c r="AX309" i="3"/>
  <c r="V33" i="3"/>
  <c r="V90" i="3"/>
  <c r="V98" i="3"/>
  <c r="V122" i="3"/>
  <c r="V198" i="3"/>
  <c r="V222" i="3"/>
  <c r="V234" i="3"/>
  <c r="V240" i="3"/>
  <c r="V266" i="3"/>
  <c r="V280" i="3"/>
  <c r="V286" i="3"/>
  <c r="V296" i="3"/>
  <c r="V322" i="3"/>
  <c r="V328" i="3"/>
  <c r="O137" i="3"/>
  <c r="BE56" i="3"/>
  <c r="BE78" i="3"/>
  <c r="BE124" i="3"/>
  <c r="BE128" i="3"/>
  <c r="BE144" i="3"/>
  <c r="BE182" i="3"/>
  <c r="BE186" i="3"/>
  <c r="BE246" i="3"/>
  <c r="BE266" i="3"/>
  <c r="BE274" i="3"/>
  <c r="BE282" i="3"/>
  <c r="BE302" i="3"/>
  <c r="BE310" i="3"/>
  <c r="BE326" i="3"/>
  <c r="AX41" i="3"/>
  <c r="AX47" i="3"/>
  <c r="AX79" i="3"/>
  <c r="AX93" i="3"/>
  <c r="AX117" i="3"/>
  <c r="AX131" i="3"/>
  <c r="AX137" i="3"/>
  <c r="AX153" i="3"/>
  <c r="AX169" i="3"/>
  <c r="AX175" i="3"/>
  <c r="AX207" i="3"/>
  <c r="AX227" i="3"/>
  <c r="AX245" i="3"/>
  <c r="AX261" i="3"/>
  <c r="AX269" i="3"/>
  <c r="AX281" i="3"/>
  <c r="AX285" i="3"/>
  <c r="AX289" i="3"/>
  <c r="AX301" i="3"/>
  <c r="AX311" i="3"/>
  <c r="AX323" i="3"/>
  <c r="V54" i="3"/>
  <c r="V104" i="3"/>
  <c r="V128" i="3"/>
  <c r="V158" i="3"/>
  <c r="V162" i="3"/>
  <c r="V170" i="3"/>
  <c r="V192" i="3"/>
  <c r="V214" i="3"/>
  <c r="V326" i="3"/>
  <c r="BL35" i="3"/>
  <c r="BL41" i="3"/>
  <c r="BL57" i="3"/>
  <c r="BL63" i="3"/>
  <c r="BL71" i="3"/>
  <c r="BL87" i="3"/>
  <c r="BL88" i="3"/>
  <c r="BL101" i="3"/>
  <c r="BL129" i="3"/>
  <c r="BL141" i="3"/>
  <c r="BL142" i="3"/>
  <c r="BL155" i="3"/>
  <c r="BL156" i="3"/>
  <c r="BL163" i="3"/>
  <c r="BL185" i="3"/>
  <c r="BL95" i="3"/>
  <c r="BL123" i="3"/>
  <c r="BL235" i="3"/>
  <c r="BL236" i="3"/>
  <c r="BL249" i="3"/>
  <c r="BL269" i="3"/>
  <c r="BL277" i="3"/>
  <c r="O53" i="3"/>
  <c r="O69" i="3"/>
  <c r="O141" i="3"/>
  <c r="O189" i="3"/>
  <c r="O213" i="3"/>
  <c r="O229" i="3"/>
  <c r="O285" i="3"/>
  <c r="O286" i="3"/>
  <c r="O301" i="3"/>
  <c r="O317" i="3"/>
  <c r="O333" i="3"/>
  <c r="O332" i="3"/>
  <c r="O56" i="3"/>
  <c r="O144" i="3"/>
  <c r="O176" i="3"/>
  <c r="O178" i="3"/>
  <c r="O72" i="3"/>
  <c r="O114" i="3"/>
  <c r="O200" i="3"/>
  <c r="O302" i="3"/>
  <c r="AO329" i="3"/>
  <c r="AR329" i="3" s="1"/>
  <c r="AP329" i="3"/>
  <c r="AP327" i="3"/>
  <c r="AP325" i="3"/>
  <c r="AO325" i="3"/>
  <c r="AR325" i="3" s="1"/>
  <c r="AO323" i="3"/>
  <c r="AR323" i="3" s="1"/>
  <c r="AP323" i="3"/>
  <c r="AP321" i="3"/>
  <c r="AP319" i="3"/>
  <c r="AO319" i="3"/>
  <c r="AR319" i="3" s="1"/>
  <c r="AP311" i="3"/>
  <c r="AO311" i="3"/>
  <c r="AR311" i="3" s="1"/>
  <c r="AO307" i="3"/>
  <c r="AR307" i="3" s="1"/>
  <c r="AP307" i="3"/>
  <c r="AO299" i="3"/>
  <c r="AR299" i="3" s="1"/>
  <c r="AP299" i="3"/>
  <c r="AP275" i="3"/>
  <c r="AO275" i="3"/>
  <c r="AR275" i="3" s="1"/>
  <c r="AP263" i="3"/>
  <c r="AO263" i="3"/>
  <c r="AR263" i="3" s="1"/>
  <c r="AO261" i="3"/>
  <c r="AR261" i="3" s="1"/>
  <c r="AP261" i="3"/>
  <c r="AP259" i="3"/>
  <c r="AO259" i="3"/>
  <c r="AR259" i="3" s="1"/>
  <c r="AO251" i="3"/>
  <c r="AR251" i="3" s="1"/>
  <c r="AP251" i="3"/>
  <c r="AP249" i="3"/>
  <c r="AO249" i="3"/>
  <c r="AR249" i="3" s="1"/>
  <c r="AO245" i="3"/>
  <c r="AR245" i="3" s="1"/>
  <c r="AP245" i="3"/>
  <c r="AO243" i="3"/>
  <c r="AR243" i="3" s="1"/>
  <c r="AP243" i="3"/>
  <c r="AP241" i="3"/>
  <c r="AO241" i="3"/>
  <c r="AR241" i="3" s="1"/>
  <c r="AO239" i="3"/>
  <c r="AR239" i="3" s="1"/>
  <c r="AP239" i="3"/>
  <c r="AP237" i="3"/>
  <c r="AO237" i="3"/>
  <c r="AR237" i="3" s="1"/>
  <c r="AP235" i="3"/>
  <c r="AO235" i="3"/>
  <c r="AR235" i="3" s="1"/>
  <c r="AP233" i="3"/>
  <c r="AO233" i="3"/>
  <c r="AR233" i="3" s="1"/>
  <c r="AP231" i="3"/>
  <c r="AO231" i="3"/>
  <c r="AR231" i="3" s="1"/>
  <c r="AP227" i="3"/>
  <c r="AO227" i="3"/>
  <c r="AR227" i="3" s="1"/>
  <c r="AO225" i="3"/>
  <c r="AR225" i="3" s="1"/>
  <c r="AP225" i="3"/>
  <c r="AP223" i="3"/>
  <c r="AO223" i="3"/>
  <c r="AR223" i="3" s="1"/>
  <c r="AP219" i="3"/>
  <c r="AO219" i="3"/>
  <c r="AR219" i="3" s="1"/>
  <c r="AO217" i="3"/>
  <c r="AR217" i="3" s="1"/>
  <c r="AP217" i="3"/>
  <c r="AO215" i="3"/>
  <c r="AR215" i="3" s="1"/>
  <c r="AP215" i="3"/>
  <c r="AO213" i="3"/>
  <c r="AR213" i="3" s="1"/>
  <c r="AP213" i="3"/>
  <c r="AO207" i="3"/>
  <c r="AR207" i="3" s="1"/>
  <c r="AP207" i="3"/>
  <c r="AP205" i="3"/>
  <c r="AO205" i="3"/>
  <c r="AR205" i="3" s="1"/>
  <c r="AP199" i="3"/>
  <c r="AO199" i="3"/>
  <c r="AR199" i="3" s="1"/>
  <c r="AO195" i="3"/>
  <c r="AR195" i="3" s="1"/>
  <c r="AP195" i="3"/>
  <c r="AO187" i="3"/>
  <c r="AR187" i="3" s="1"/>
  <c r="AP187" i="3"/>
  <c r="AP185" i="3"/>
  <c r="AO185" i="3"/>
  <c r="AR185" i="3" s="1"/>
  <c r="AO179" i="3"/>
  <c r="AR179" i="3" s="1"/>
  <c r="AP179" i="3"/>
  <c r="AP177" i="3"/>
  <c r="AO177" i="3"/>
  <c r="AR177" i="3" s="1"/>
  <c r="AP169" i="3"/>
  <c r="AO169" i="3"/>
  <c r="AR169" i="3" s="1"/>
  <c r="AP161" i="3"/>
  <c r="AO161" i="3"/>
  <c r="AR161" i="3" s="1"/>
  <c r="AP159" i="3"/>
  <c r="AO159" i="3"/>
  <c r="AR159" i="3" s="1"/>
  <c r="AO155" i="3"/>
  <c r="AR155" i="3" s="1"/>
  <c r="AP155" i="3"/>
  <c r="AO153" i="3"/>
  <c r="AR153" i="3" s="1"/>
  <c r="AP153" i="3"/>
  <c r="AP151" i="3"/>
  <c r="AO151" i="3"/>
  <c r="AR151" i="3" s="1"/>
  <c r="AP143" i="3"/>
  <c r="AO143" i="3"/>
  <c r="AR143" i="3" s="1"/>
  <c r="AP137" i="3"/>
  <c r="AO137" i="3"/>
  <c r="AR137" i="3" s="1"/>
  <c r="AO135" i="3"/>
  <c r="AR135" i="3" s="1"/>
  <c r="AP135" i="3"/>
  <c r="AP133" i="3"/>
  <c r="AO133" i="3"/>
  <c r="AR133" i="3" s="1"/>
  <c r="AP131" i="3"/>
  <c r="AO131" i="3"/>
  <c r="AR131" i="3" s="1"/>
  <c r="AO125" i="3"/>
  <c r="AR125" i="3" s="1"/>
  <c r="AP125" i="3"/>
  <c r="AO119" i="3"/>
  <c r="AR119" i="3" s="1"/>
  <c r="AP119" i="3"/>
  <c r="AP117" i="3"/>
  <c r="AO117" i="3"/>
  <c r="AR117" i="3" s="1"/>
  <c r="AO115" i="3"/>
  <c r="AR115" i="3" s="1"/>
  <c r="AP115" i="3"/>
  <c r="AO111" i="3"/>
  <c r="AR111" i="3" s="1"/>
  <c r="AP111" i="3"/>
  <c r="AP109" i="3"/>
  <c r="AO109" i="3"/>
  <c r="AR109" i="3" s="1"/>
  <c r="AO107" i="3"/>
  <c r="AR107" i="3" s="1"/>
  <c r="AP107" i="3"/>
  <c r="AP105" i="3"/>
  <c r="AO105" i="3"/>
  <c r="AR105" i="3" s="1"/>
  <c r="AO103" i="3"/>
  <c r="AR103" i="3" s="1"/>
  <c r="AP103" i="3"/>
  <c r="AO99" i="3"/>
  <c r="AR99" i="3" s="1"/>
  <c r="AP99" i="3"/>
  <c r="AO95" i="3"/>
  <c r="AR95" i="3" s="1"/>
  <c r="AP95" i="3"/>
  <c r="AO87" i="3"/>
  <c r="AR87" i="3" s="1"/>
  <c r="AP87" i="3"/>
  <c r="AP85" i="3"/>
  <c r="AO85" i="3"/>
  <c r="AR85" i="3" s="1"/>
  <c r="AO81" i="3"/>
  <c r="AR81" i="3" s="1"/>
  <c r="AP81" i="3"/>
  <c r="AO77" i="3"/>
  <c r="AR77" i="3" s="1"/>
  <c r="AP77" i="3"/>
  <c r="AP75" i="3"/>
  <c r="AO75" i="3"/>
  <c r="AR75" i="3" s="1"/>
  <c r="AO71" i="3"/>
  <c r="AR71" i="3" s="1"/>
  <c r="AP71" i="3"/>
  <c r="AP69" i="3"/>
  <c r="AO69" i="3"/>
  <c r="AR69" i="3" s="1"/>
  <c r="AP57" i="3"/>
  <c r="AO57" i="3"/>
  <c r="AR57" i="3" s="1"/>
  <c r="AP51" i="3"/>
  <c r="AO51" i="3"/>
  <c r="AR51" i="3" s="1"/>
  <c r="AP47" i="3"/>
  <c r="AO47" i="3"/>
  <c r="AR47" i="3" s="1"/>
  <c r="AP43" i="3"/>
  <c r="AO43" i="3"/>
  <c r="AR43" i="3" s="1"/>
  <c r="AP41" i="3"/>
  <c r="AO41" i="3"/>
  <c r="AR41" i="3" s="1"/>
  <c r="AP39" i="3"/>
  <c r="AO39" i="3"/>
  <c r="AR39" i="3" s="1"/>
  <c r="AO37" i="3"/>
  <c r="AR37" i="3" s="1"/>
  <c r="AP37" i="3"/>
  <c r="AP33" i="3"/>
  <c r="AO33" i="3"/>
  <c r="AR33" i="3" s="1"/>
  <c r="V91" i="3"/>
  <c r="V177" i="3"/>
  <c r="V193" i="3"/>
  <c r="BL136" i="3"/>
  <c r="BL172" i="3"/>
  <c r="BL186" i="3"/>
  <c r="CK333" i="3"/>
  <c r="CJ33" i="3"/>
  <c r="CJ36" i="3"/>
  <c r="CJ38" i="3"/>
  <c r="CJ40" i="3"/>
  <c r="CK42" i="3"/>
  <c r="CK44" i="3"/>
  <c r="CK46" i="3"/>
  <c r="CJ48" i="3"/>
  <c r="CK50" i="3"/>
  <c r="CJ52" i="3"/>
  <c r="CJ54" i="3"/>
  <c r="CJ56" i="3"/>
  <c r="CJ58" i="3"/>
  <c r="CJ60" i="3"/>
  <c r="CJ62" i="3"/>
  <c r="CJ64" i="3"/>
  <c r="CJ66" i="3"/>
  <c r="CJ68" i="3"/>
  <c r="CJ70" i="3"/>
  <c r="CK72" i="3"/>
  <c r="CK74" i="3"/>
  <c r="CJ76" i="3"/>
  <c r="CK78" i="3"/>
  <c r="CK80" i="3"/>
  <c r="CJ82" i="3"/>
  <c r="CJ84" i="3"/>
  <c r="CK86" i="3"/>
  <c r="CJ88" i="3"/>
  <c r="CK90" i="3"/>
  <c r="CJ92" i="3"/>
  <c r="CJ94" i="3"/>
  <c r="CJ96" i="3"/>
  <c r="CK98" i="3"/>
  <c r="CK100" i="3"/>
  <c r="CK102" i="3"/>
  <c r="CK104" i="3"/>
  <c r="CJ106" i="3"/>
  <c r="CJ108" i="3"/>
  <c r="CJ110" i="3"/>
  <c r="CK112" i="3"/>
  <c r="CJ114" i="3"/>
  <c r="CK116" i="3"/>
  <c r="CJ118" i="3"/>
  <c r="CK120" i="3"/>
  <c r="CK122" i="3"/>
  <c r="CJ124" i="3"/>
  <c r="CJ126" i="3"/>
  <c r="CJ128" i="3"/>
  <c r="CJ130" i="3"/>
  <c r="CJ132" i="3"/>
  <c r="CK134" i="3"/>
  <c r="CJ136" i="3"/>
  <c r="CJ138" i="3"/>
  <c r="CJ140" i="3"/>
  <c r="CJ142" i="3"/>
  <c r="CJ144" i="3"/>
  <c r="CK146" i="3"/>
  <c r="CJ148" i="3"/>
  <c r="CK150" i="3"/>
  <c r="CJ152" i="3"/>
  <c r="CK154" i="3"/>
  <c r="CJ156" i="3"/>
  <c r="CJ158" i="3"/>
  <c r="CJ160" i="3"/>
  <c r="CK162" i="3"/>
  <c r="CK164" i="3"/>
  <c r="CK166" i="3"/>
  <c r="CJ168" i="3"/>
  <c r="CJ170" i="3"/>
  <c r="CJ172" i="3"/>
  <c r="CJ174" i="3"/>
  <c r="CK176" i="3"/>
  <c r="CK178" i="3"/>
  <c r="CJ180" i="3"/>
  <c r="CJ182" i="3"/>
  <c r="CK184" i="3"/>
  <c r="CK186" i="3"/>
  <c r="CJ188" i="3"/>
  <c r="CJ190" i="3"/>
  <c r="CK192" i="3"/>
  <c r="CK194" i="3"/>
  <c r="CJ196" i="3"/>
  <c r="CJ198" i="3"/>
  <c r="CK200" i="3"/>
  <c r="CJ202" i="3"/>
  <c r="CK204" i="3"/>
  <c r="CK206" i="3"/>
  <c r="CK208" i="3"/>
  <c r="CK210" i="3"/>
  <c r="CJ212" i="3"/>
  <c r="CJ214" i="3"/>
  <c r="CK216" i="3"/>
  <c r="CJ218" i="3"/>
  <c r="CK220" i="3"/>
  <c r="CJ222" i="3"/>
  <c r="CJ224" i="3"/>
  <c r="CK226" i="3"/>
  <c r="CJ228" i="3"/>
  <c r="CK230" i="3"/>
  <c r="CJ232" i="3"/>
  <c r="CJ234" i="3"/>
  <c r="CJ236" i="3"/>
  <c r="CJ238" i="3"/>
  <c r="CK240" i="3"/>
  <c r="CJ242" i="3"/>
  <c r="CJ244" i="3"/>
  <c r="CK246" i="3"/>
  <c r="CJ248" i="3"/>
  <c r="CK250" i="3"/>
  <c r="CK252" i="3"/>
  <c r="CK254" i="3"/>
  <c r="CK256" i="3"/>
  <c r="CK258" i="3"/>
  <c r="CJ260" i="3"/>
  <c r="CJ262" i="3"/>
  <c r="CK264" i="3"/>
  <c r="CK266" i="3"/>
  <c r="CK268" i="3"/>
  <c r="CJ270" i="3"/>
  <c r="CJ272" i="3"/>
  <c r="CJ274" i="3"/>
  <c r="CK276" i="3"/>
  <c r="CK278" i="3"/>
  <c r="CJ280" i="3"/>
  <c r="CK282" i="3"/>
  <c r="CK284" i="3"/>
  <c r="CK286" i="3"/>
  <c r="CJ288" i="3"/>
  <c r="CK290" i="3"/>
  <c r="CJ292" i="3"/>
  <c r="CK294" i="3"/>
  <c r="CK296" i="3"/>
  <c r="CK298" i="3"/>
  <c r="CK300" i="3"/>
  <c r="CK302" i="3"/>
  <c r="CK304" i="3"/>
  <c r="CJ306" i="3"/>
  <c r="CK308" i="3"/>
  <c r="CJ310" i="3"/>
  <c r="CJ312" i="3"/>
  <c r="CJ314" i="3"/>
  <c r="CK316" i="3"/>
  <c r="CK318" i="3"/>
  <c r="CJ320" i="3"/>
  <c r="CK322" i="3"/>
  <c r="CJ324" i="3"/>
  <c r="CK326" i="3"/>
  <c r="CK328" i="3"/>
  <c r="CK330" i="3"/>
  <c r="CJ332" i="3"/>
  <c r="CJ333" i="3"/>
  <c r="CK33" i="3"/>
  <c r="CK36" i="3"/>
  <c r="CK38" i="3"/>
  <c r="CK40" i="3"/>
  <c r="CJ42" i="3"/>
  <c r="CJ44" i="3"/>
  <c r="CJ46" i="3"/>
  <c r="CK48" i="3"/>
  <c r="CJ50" i="3"/>
  <c r="CK52" i="3"/>
  <c r="CK54" i="3"/>
  <c r="CK56" i="3"/>
  <c r="CK58" i="3"/>
  <c r="CK60" i="3"/>
  <c r="CK62" i="3"/>
  <c r="CK64" i="3"/>
  <c r="CK66" i="3"/>
  <c r="CK68" i="3"/>
  <c r="CK70" i="3"/>
  <c r="CJ72" i="3"/>
  <c r="CJ74" i="3"/>
  <c r="CK76" i="3"/>
  <c r="CJ78" i="3"/>
  <c r="CJ80" i="3"/>
  <c r="CK82" i="3"/>
  <c r="CK84" i="3"/>
  <c r="CJ86" i="3"/>
  <c r="CK88" i="3"/>
  <c r="CJ90" i="3"/>
  <c r="CK92" i="3"/>
  <c r="CK94" i="3"/>
  <c r="CK96" i="3"/>
  <c r="CJ98" i="3"/>
  <c r="CJ100" i="3"/>
  <c r="CJ102" i="3"/>
  <c r="CJ104" i="3"/>
  <c r="CK106" i="3"/>
  <c r="CK108" i="3"/>
  <c r="CK110" i="3"/>
  <c r="CJ112" i="3"/>
  <c r="CK114" i="3"/>
  <c r="CJ116" i="3"/>
  <c r="CK118" i="3"/>
  <c r="CJ120" i="3"/>
  <c r="CJ122" i="3"/>
  <c r="CK124" i="3"/>
  <c r="CK126" i="3"/>
  <c r="CK128" i="3"/>
  <c r="CK130" i="3"/>
  <c r="CK132" i="3"/>
  <c r="CJ134" i="3"/>
  <c r="CK136" i="3"/>
  <c r="CK138" i="3"/>
  <c r="CK140" i="3"/>
  <c r="CK142" i="3"/>
  <c r="CK144" i="3"/>
  <c r="CJ146" i="3"/>
  <c r="CK148" i="3"/>
  <c r="CJ150" i="3"/>
  <c r="CK152" i="3"/>
  <c r="CJ154" i="3"/>
  <c r="CK156" i="3"/>
  <c r="CK158" i="3"/>
  <c r="CK160" i="3"/>
  <c r="CJ162" i="3"/>
  <c r="CJ164" i="3"/>
  <c r="CJ166" i="3"/>
  <c r="CK168" i="3"/>
  <c r="CK170" i="3"/>
  <c r="CK172" i="3"/>
  <c r="CK174" i="3"/>
  <c r="CJ176" i="3"/>
  <c r="CJ178" i="3"/>
  <c r="CK180" i="3"/>
  <c r="CK182" i="3"/>
  <c r="CJ184" i="3"/>
  <c r="CJ186" i="3"/>
  <c r="CK188" i="3"/>
  <c r="CK190" i="3"/>
  <c r="CJ192" i="3"/>
  <c r="CJ194" i="3"/>
  <c r="CK196" i="3"/>
  <c r="CK198" i="3"/>
  <c r="CJ200" i="3"/>
  <c r="CK202" i="3"/>
  <c r="CJ204" i="3"/>
  <c r="CJ206" i="3"/>
  <c r="CJ208" i="3"/>
  <c r="CJ210" i="3"/>
  <c r="CK212" i="3"/>
  <c r="CK214" i="3"/>
  <c r="CJ216" i="3"/>
  <c r="CK218" i="3"/>
  <c r="CJ220" i="3"/>
  <c r="CK222" i="3"/>
  <c r="CK224" i="3"/>
  <c r="CJ226" i="3"/>
  <c r="CK228" i="3"/>
  <c r="CJ230" i="3"/>
  <c r="CK232" i="3"/>
  <c r="CK234" i="3"/>
  <c r="CK236" i="3"/>
  <c r="CK238" i="3"/>
  <c r="CJ240" i="3"/>
  <c r="CK242" i="3"/>
  <c r="CK244" i="3"/>
  <c r="CJ246" i="3"/>
  <c r="CK248" i="3"/>
  <c r="CJ250" i="3"/>
  <c r="CJ252" i="3"/>
  <c r="CJ254" i="3"/>
  <c r="CJ256" i="3"/>
  <c r="CJ258" i="3"/>
  <c r="CK260" i="3"/>
  <c r="CK262" i="3"/>
  <c r="CJ264" i="3"/>
  <c r="CJ266" i="3"/>
  <c r="CJ268" i="3"/>
  <c r="CK270" i="3"/>
  <c r="CK272" i="3"/>
  <c r="CK274" i="3"/>
  <c r="CJ276" i="3"/>
  <c r="CJ278" i="3"/>
  <c r="CK280" i="3"/>
  <c r="CJ282" i="3"/>
  <c r="CJ284" i="3"/>
  <c r="CJ286" i="3"/>
  <c r="CK288" i="3"/>
  <c r="CJ290" i="3"/>
  <c r="CK292" i="3"/>
  <c r="CJ294" i="3"/>
  <c r="CJ296" i="3"/>
  <c r="CJ298" i="3"/>
  <c r="CJ300" i="3"/>
  <c r="CJ302" i="3"/>
  <c r="CJ304" i="3"/>
  <c r="CK306" i="3"/>
  <c r="CJ308" i="3"/>
  <c r="CK310" i="3"/>
  <c r="CK312" i="3"/>
  <c r="CK314" i="3"/>
  <c r="CJ316" i="3"/>
  <c r="CJ318" i="3"/>
  <c r="CK320" i="3"/>
  <c r="CJ322" i="3"/>
  <c r="CK324" i="3"/>
  <c r="CJ326" i="3"/>
  <c r="CJ328" i="3"/>
  <c r="CJ330" i="3"/>
  <c r="CK332" i="3"/>
  <c r="O57" i="3"/>
  <c r="O158" i="3"/>
  <c r="O46" i="3"/>
  <c r="O106" i="3"/>
  <c r="O280" i="3"/>
  <c r="CK329" i="3"/>
  <c r="CK325" i="3"/>
  <c r="CJ321" i="3"/>
  <c r="CK317" i="3"/>
  <c r="CK313" i="3"/>
  <c r="CJ309" i="3"/>
  <c r="CJ305" i="3"/>
  <c r="CK301" i="3"/>
  <c r="CK297" i="3"/>
  <c r="CJ293" i="3"/>
  <c r="CJ289" i="3"/>
  <c r="CK285" i="3"/>
  <c r="CJ281" i="3"/>
  <c r="CK277" i="3"/>
  <c r="CK273" i="3"/>
  <c r="CK269" i="3"/>
  <c r="CJ265" i="3"/>
  <c r="CK261" i="3"/>
  <c r="CJ257" i="3"/>
  <c r="CK253" i="3"/>
  <c r="CK249" i="3"/>
  <c r="CK245" i="3"/>
  <c r="CJ241" i="3"/>
  <c r="CJ237" i="3"/>
  <c r="CJ233" i="3"/>
  <c r="CK229" i="3"/>
  <c r="CJ225" i="3"/>
  <c r="CJ221" i="3"/>
  <c r="CJ217" i="3"/>
  <c r="CJ213" i="3"/>
  <c r="CJ209" i="3"/>
  <c r="CJ205" i="3"/>
  <c r="CK201" i="3"/>
  <c r="CJ197" i="3"/>
  <c r="CK193" i="3"/>
  <c r="CK189" i="3"/>
  <c r="CK185" i="3"/>
  <c r="CK181" i="3"/>
  <c r="CK177" i="3"/>
  <c r="CJ173" i="3"/>
  <c r="CJ169" i="3"/>
  <c r="CK165" i="3"/>
  <c r="CK161" i="3"/>
  <c r="CJ157" i="3"/>
  <c r="CJ153" i="3"/>
  <c r="CK149" i="3"/>
  <c r="CK145" i="3"/>
  <c r="CK141" i="3"/>
  <c r="CJ137" i="3"/>
  <c r="CJ133" i="3"/>
  <c r="CJ129" i="3"/>
  <c r="CK125" i="3"/>
  <c r="CJ121" i="3"/>
  <c r="CJ117" i="3"/>
  <c r="CJ113" i="3"/>
  <c r="CK109" i="3"/>
  <c r="CK105" i="3"/>
  <c r="CK101" i="3"/>
  <c r="CJ97" i="3"/>
  <c r="CJ93" i="3"/>
  <c r="CK89" i="3"/>
  <c r="CJ85" i="3"/>
  <c r="CJ81" i="3"/>
  <c r="CK77" i="3"/>
  <c r="CJ73" i="3"/>
  <c r="CJ69" i="3"/>
  <c r="CJ65" i="3"/>
  <c r="CJ61" i="3"/>
  <c r="CJ57" i="3"/>
  <c r="CK53" i="3"/>
  <c r="CK49" i="3"/>
  <c r="CJ45" i="3"/>
  <c r="CJ41" i="3"/>
  <c r="CJ37" i="3"/>
  <c r="CK34" i="3"/>
  <c r="BS276" i="3"/>
  <c r="BS320" i="3"/>
  <c r="BL251" i="3"/>
  <c r="O152" i="3"/>
  <c r="O153" i="3"/>
  <c r="O68" i="3"/>
  <c r="O255" i="3"/>
  <c r="O44" i="3"/>
  <c r="O159" i="3"/>
  <c r="O90" i="3"/>
  <c r="O89" i="3"/>
  <c r="O201" i="3"/>
  <c r="O225" i="3"/>
  <c r="O226" i="3"/>
  <c r="O257" i="3"/>
  <c r="O64" i="3"/>
  <c r="O171" i="3"/>
  <c r="O311" i="3"/>
  <c r="O194" i="3"/>
  <c r="BS100" i="3"/>
  <c r="BS150" i="3"/>
  <c r="BS284" i="3"/>
  <c r="BE112" i="3"/>
  <c r="BE218" i="3"/>
  <c r="BE284" i="3"/>
  <c r="BE304" i="3"/>
  <c r="BE316" i="3"/>
  <c r="BE328" i="3"/>
  <c r="AX49" i="3"/>
  <c r="V138" i="3"/>
  <c r="V150" i="3"/>
  <c r="V151" i="3"/>
  <c r="V282" i="3"/>
  <c r="BL333" i="3"/>
  <c r="BL332" i="3"/>
  <c r="BL53" i="3"/>
  <c r="BE66" i="3"/>
  <c r="BE154" i="3"/>
  <c r="BE190" i="3"/>
  <c r="BE244" i="3"/>
  <c r="AX95" i="3"/>
  <c r="AX119" i="3"/>
  <c r="AX145" i="3"/>
  <c r="AX229" i="3"/>
  <c r="V262" i="3"/>
  <c r="O45" i="3"/>
  <c r="O77" i="3"/>
  <c r="O78" i="3"/>
  <c r="O173" i="3"/>
  <c r="O134" i="3"/>
  <c r="O327" i="3"/>
  <c r="V261" i="3"/>
  <c r="BL132" i="3"/>
  <c r="BS68" i="3"/>
  <c r="O267" i="3"/>
  <c r="O268" i="3"/>
  <c r="O36" i="3"/>
  <c r="O132" i="3"/>
  <c r="O260" i="3"/>
  <c r="O156" i="3"/>
  <c r="O138" i="3"/>
  <c r="O299" i="3"/>
  <c r="BS46" i="3"/>
  <c r="BS54" i="3"/>
  <c r="BS106" i="3"/>
  <c r="BS214" i="3"/>
  <c r="BS187" i="3"/>
  <c r="BE99" i="3"/>
  <c r="BE245" i="3"/>
  <c r="BL46" i="3"/>
  <c r="BL122" i="3"/>
  <c r="O66" i="3"/>
  <c r="O109" i="3"/>
  <c r="O81" i="3"/>
  <c r="AX260" i="3"/>
  <c r="V333" i="3"/>
  <c r="V332" i="3"/>
  <c r="BS333" i="3"/>
  <c r="BS332" i="3"/>
  <c r="BS143" i="3"/>
  <c r="BS181" i="3"/>
  <c r="BS215" i="3"/>
  <c r="BS291" i="3"/>
  <c r="BE333" i="3"/>
  <c r="BE332" i="3"/>
  <c r="BE119" i="3"/>
  <c r="BE157" i="3"/>
  <c r="BE305" i="3"/>
  <c r="AX50" i="3"/>
  <c r="AX244" i="3"/>
  <c r="BS120" i="3"/>
  <c r="BS188" i="3"/>
  <c r="BS262" i="3"/>
  <c r="BS288" i="3"/>
  <c r="BS312" i="3"/>
  <c r="BE33" i="3"/>
  <c r="BE60" i="3"/>
  <c r="BE138" i="3"/>
  <c r="BE210" i="3"/>
  <c r="BE228" i="3"/>
  <c r="AX139" i="3"/>
  <c r="AX185" i="3"/>
  <c r="AX195" i="3"/>
  <c r="AX239" i="3"/>
  <c r="AX283" i="3"/>
  <c r="BS87" i="3"/>
  <c r="BS139" i="3"/>
  <c r="BS185" i="3"/>
  <c r="BS255" i="3"/>
  <c r="BS285" i="3"/>
  <c r="BS303" i="3"/>
  <c r="BS313" i="3"/>
  <c r="BE87" i="3"/>
  <c r="BE107" i="3"/>
  <c r="BE123" i="3"/>
  <c r="BE135" i="3"/>
  <c r="BE211" i="3"/>
  <c r="BE229" i="3"/>
  <c r="BE263" i="3"/>
  <c r="AX68" i="3"/>
  <c r="AX130" i="3"/>
  <c r="AX140" i="3"/>
  <c r="AX164" i="3"/>
  <c r="AX214" i="3"/>
  <c r="AX240" i="3"/>
  <c r="AX284" i="3"/>
  <c r="V75" i="3"/>
  <c r="V101" i="3"/>
  <c r="V121" i="3"/>
  <c r="V125" i="3"/>
  <c r="V155" i="3"/>
  <c r="V191" i="3"/>
  <c r="V197" i="3"/>
  <c r="V203" i="3"/>
  <c r="V263" i="3"/>
  <c r="V321" i="3"/>
  <c r="V331" i="3"/>
  <c r="BL44" i="3"/>
  <c r="BL92" i="3"/>
  <c r="BL106" i="3"/>
  <c r="BL110" i="3"/>
  <c r="BL126" i="3"/>
  <c r="BL166" i="3"/>
  <c r="BL198" i="3"/>
  <c r="BL326" i="3"/>
  <c r="O41" i="3"/>
  <c r="O193" i="3"/>
  <c r="O209" i="3"/>
  <c r="O233" i="3"/>
  <c r="O249" i="3"/>
  <c r="O265" i="3"/>
  <c r="O281" i="3"/>
  <c r="O329" i="3"/>
  <c r="O160" i="3"/>
  <c r="O214" i="3"/>
  <c r="O76" i="3"/>
  <c r="O183" i="3"/>
  <c r="O50" i="3"/>
  <c r="O120" i="3"/>
  <c r="O121" i="3"/>
  <c r="O124" i="3"/>
  <c r="AX278" i="3"/>
  <c r="AX326" i="3"/>
  <c r="V59" i="3"/>
  <c r="BS33" i="3"/>
  <c r="BS41" i="3"/>
  <c r="BS49" i="3"/>
  <c r="BS95" i="3"/>
  <c r="BS117" i="3"/>
  <c r="BS145" i="3"/>
  <c r="BS189" i="3"/>
  <c r="BS239" i="3"/>
  <c r="BS289" i="3"/>
  <c r="BE55" i="3"/>
  <c r="BE63" i="3"/>
  <c r="BE75" i="3"/>
  <c r="BE85" i="3"/>
  <c r="BE133" i="3"/>
  <c r="BE199" i="3"/>
  <c r="BE223" i="3"/>
  <c r="BE249" i="3"/>
  <c r="BE259" i="3"/>
  <c r="BE277" i="3"/>
  <c r="BE293" i="3"/>
  <c r="BE297" i="3"/>
  <c r="AX54" i="3"/>
  <c r="AX72" i="3"/>
  <c r="AX78" i="3"/>
  <c r="AX186" i="3"/>
  <c r="AX192" i="3"/>
  <c r="BS42" i="3"/>
  <c r="BS60" i="3"/>
  <c r="BS76" i="3"/>
  <c r="BS92" i="3"/>
  <c r="BS128" i="3"/>
  <c r="BS168" i="3"/>
  <c r="BS172" i="3"/>
  <c r="BS190" i="3"/>
  <c r="BS210" i="3"/>
  <c r="BS226" i="3"/>
  <c r="BS240" i="3"/>
  <c r="BS244" i="3"/>
  <c r="BS258" i="3"/>
  <c r="BS292" i="3"/>
  <c r="BS296" i="3"/>
  <c r="BE34" i="3"/>
  <c r="BE44" i="3"/>
  <c r="BE52" i="3"/>
  <c r="BE64" i="3"/>
  <c r="BE76" i="3"/>
  <c r="BE104" i="3"/>
  <c r="BE130" i="3"/>
  <c r="BE136" i="3"/>
  <c r="BE162" i="3"/>
  <c r="BE172" i="3"/>
  <c r="BE194" i="3"/>
  <c r="BE204" i="3"/>
  <c r="BE230" i="3"/>
  <c r="BE236" i="3"/>
  <c r="BE270" i="3"/>
  <c r="BE330" i="3"/>
  <c r="AX51" i="3"/>
  <c r="AX83" i="3"/>
  <c r="AX105" i="3"/>
  <c r="AX147" i="3"/>
  <c r="AX155" i="3"/>
  <c r="AX161" i="3"/>
  <c r="AX167" i="3"/>
  <c r="AX187" i="3"/>
  <c r="AX211" i="3"/>
  <c r="AX231" i="3"/>
  <c r="AX271" i="3"/>
  <c r="AX303" i="3"/>
  <c r="V56" i="3"/>
  <c r="V182" i="3"/>
  <c r="V200" i="3"/>
  <c r="V201" i="3"/>
  <c r="V204" i="3"/>
  <c r="V205" i="3"/>
  <c r="V216" i="3"/>
  <c r="V246" i="3"/>
  <c r="V252" i="3"/>
  <c r="V258" i="3"/>
  <c r="V306" i="3"/>
  <c r="V310" i="3"/>
  <c r="BL39" i="3"/>
  <c r="BL59" i="3"/>
  <c r="BL60" i="3"/>
  <c r="BL69" i="3"/>
  <c r="BE36" i="3"/>
  <c r="BE92" i="3"/>
  <c r="BE100" i="3"/>
  <c r="BE168" i="3"/>
  <c r="BE174" i="3"/>
  <c r="BE192" i="3"/>
  <c r="BE200" i="3"/>
  <c r="BE206" i="3"/>
  <c r="BE214" i="3"/>
  <c r="BE240" i="3"/>
  <c r="BE260" i="3"/>
  <c r="BE288" i="3"/>
  <c r="BE320" i="3"/>
  <c r="AX37" i="3"/>
  <c r="AX43" i="3"/>
  <c r="AX103" i="3"/>
  <c r="AX141" i="3"/>
  <c r="AX157" i="3"/>
  <c r="AX171" i="3"/>
  <c r="AX177" i="3"/>
  <c r="AX183" i="3"/>
  <c r="AX199" i="3"/>
  <c r="AX221" i="3"/>
  <c r="AX241" i="3"/>
  <c r="AX251" i="3"/>
  <c r="AX265" i="3"/>
  <c r="AX275" i="3"/>
  <c r="AX293" i="3"/>
  <c r="AX315" i="3"/>
  <c r="AX329" i="3"/>
  <c r="V42" i="3"/>
  <c r="V62" i="3"/>
  <c r="V72" i="3"/>
  <c r="V76" i="3"/>
  <c r="V110" i="3"/>
  <c r="V111" i="3"/>
  <c r="V114" i="3"/>
  <c r="V166" i="3"/>
  <c r="V180" i="3"/>
  <c r="V284" i="3"/>
  <c r="V298" i="3"/>
  <c r="V318" i="3"/>
  <c r="BL77" i="3"/>
  <c r="BL78" i="3"/>
  <c r="BL85" i="3"/>
  <c r="BL89" i="3"/>
  <c r="BL90" i="3"/>
  <c r="BL107" i="3"/>
  <c r="BL108" i="3"/>
  <c r="BL169" i="3"/>
  <c r="BL170" i="3"/>
  <c r="BL177" i="3"/>
  <c r="BL113" i="3"/>
  <c r="BL114" i="3"/>
  <c r="BL117" i="3"/>
  <c r="BL118" i="3"/>
  <c r="BL191" i="3"/>
  <c r="BL207" i="3"/>
  <c r="BL208" i="3"/>
  <c r="BL219" i="3"/>
  <c r="BL255" i="3"/>
  <c r="BL271" i="3"/>
  <c r="BL285" i="3"/>
  <c r="BL295" i="3"/>
  <c r="BL305" i="3"/>
  <c r="O133" i="3"/>
  <c r="O221" i="3"/>
  <c r="O237" i="3"/>
  <c r="O253" i="3"/>
  <c r="O140" i="3"/>
  <c r="AO332" i="3"/>
  <c r="AR332" i="3" s="1"/>
  <c r="AP332" i="3"/>
  <c r="AO330" i="3"/>
  <c r="AR330" i="3" s="1"/>
  <c r="AP330" i="3"/>
  <c r="AO324" i="3"/>
  <c r="AR324" i="3" s="1"/>
  <c r="AP324" i="3"/>
  <c r="AO322" i="3"/>
  <c r="AR322" i="3" s="1"/>
  <c r="AP322" i="3"/>
  <c r="AP314" i="3"/>
  <c r="AO314" i="3"/>
  <c r="AR314" i="3" s="1"/>
  <c r="AP312" i="3"/>
  <c r="AO312" i="3"/>
  <c r="AR312" i="3" s="1"/>
  <c r="AP310" i="3"/>
  <c r="AO310" i="3"/>
  <c r="AR310" i="3" s="1"/>
  <c r="AO308" i="3"/>
  <c r="AR308" i="3" s="1"/>
  <c r="AP308" i="3"/>
  <c r="AP306" i="3"/>
  <c r="AO306" i="3"/>
  <c r="AR306" i="3" s="1"/>
  <c r="AP304" i="3"/>
  <c r="AO304" i="3"/>
  <c r="AR304" i="3" s="1"/>
  <c r="AP302" i="3"/>
  <c r="AO302" i="3"/>
  <c r="AR302" i="3" s="1"/>
  <c r="AP300" i="3"/>
  <c r="AO300" i="3"/>
  <c r="AR300" i="3" s="1"/>
  <c r="AO296" i="3"/>
  <c r="AR296" i="3" s="1"/>
  <c r="AP296" i="3"/>
  <c r="AO294" i="3"/>
  <c r="AR294" i="3" s="1"/>
  <c r="AP294" i="3"/>
  <c r="AO292" i="3"/>
  <c r="AR292" i="3" s="1"/>
  <c r="AP292" i="3"/>
  <c r="AO290" i="3"/>
  <c r="AR290" i="3" s="1"/>
  <c r="AP290" i="3"/>
  <c r="AO288" i="3"/>
  <c r="AR288" i="3" s="1"/>
  <c r="AP288" i="3"/>
  <c r="AP286" i="3"/>
  <c r="AO286" i="3"/>
  <c r="AR286" i="3" s="1"/>
  <c r="AP282" i="3"/>
  <c r="AO282" i="3"/>
  <c r="AR282" i="3" s="1"/>
  <c r="AO280" i="3"/>
  <c r="AR280" i="3" s="1"/>
  <c r="AP280" i="3"/>
  <c r="AP276" i="3"/>
  <c r="AO276" i="3"/>
  <c r="AR276" i="3" s="1"/>
  <c r="AP270" i="3"/>
  <c r="AO270" i="3"/>
  <c r="AR270" i="3" s="1"/>
  <c r="AP266" i="3"/>
  <c r="AO266" i="3"/>
  <c r="AR266" i="3" s="1"/>
  <c r="AO264" i="3"/>
  <c r="AR264" i="3" s="1"/>
  <c r="AP264" i="3"/>
  <c r="AP262" i="3"/>
  <c r="AO262" i="3"/>
  <c r="AR262" i="3" s="1"/>
  <c r="AP258" i="3"/>
  <c r="AO258" i="3"/>
  <c r="AR258" i="3" s="1"/>
  <c r="AO256" i="3"/>
  <c r="AR256" i="3" s="1"/>
  <c r="AP256" i="3"/>
  <c r="AP252" i="3"/>
  <c r="AQ251" i="3" s="1"/>
  <c r="AO252" i="3"/>
  <c r="AR252" i="3" s="1"/>
  <c r="AP246" i="3"/>
  <c r="AO246" i="3"/>
  <c r="AR246" i="3" s="1"/>
  <c r="AP244" i="3"/>
  <c r="AO244" i="3"/>
  <c r="AR244" i="3" s="1"/>
  <c r="AO242" i="3"/>
  <c r="AR242" i="3" s="1"/>
  <c r="AP242" i="3"/>
  <c r="AP236" i="3"/>
  <c r="AO236" i="3"/>
  <c r="AR236" i="3" s="1"/>
  <c r="AO232" i="3"/>
  <c r="AR232" i="3" s="1"/>
  <c r="AP232" i="3"/>
  <c r="AP230" i="3"/>
  <c r="AO230" i="3"/>
  <c r="AR230" i="3" s="1"/>
  <c r="AO228" i="3"/>
  <c r="AR228" i="3" s="1"/>
  <c r="AP228" i="3"/>
  <c r="AO224" i="3"/>
  <c r="AR224" i="3" s="1"/>
  <c r="AP224" i="3"/>
  <c r="AO220" i="3"/>
  <c r="AR220" i="3" s="1"/>
  <c r="AP220" i="3"/>
  <c r="AP216" i="3"/>
  <c r="AO216" i="3"/>
  <c r="AR216" i="3" s="1"/>
  <c r="AP214" i="3"/>
  <c r="AO214" i="3"/>
  <c r="AR214" i="3" s="1"/>
  <c r="AP212" i="3"/>
  <c r="AO212" i="3"/>
  <c r="AR212" i="3" s="1"/>
  <c r="AP210" i="3"/>
  <c r="AO210" i="3"/>
  <c r="AR210" i="3" s="1"/>
  <c r="AP208" i="3"/>
  <c r="AO208" i="3"/>
  <c r="AR208" i="3" s="1"/>
  <c r="AO204" i="3"/>
  <c r="AR204" i="3" s="1"/>
  <c r="AP204" i="3"/>
  <c r="AP200" i="3"/>
  <c r="AO200" i="3"/>
  <c r="AR200" i="3" s="1"/>
  <c r="AP196" i="3"/>
  <c r="AO196" i="3"/>
  <c r="AR196" i="3" s="1"/>
  <c r="AP194" i="3"/>
  <c r="AO194" i="3"/>
  <c r="AR194" i="3" s="1"/>
  <c r="AP192" i="3"/>
  <c r="AO192" i="3"/>
  <c r="AR192" i="3" s="1"/>
  <c r="AP188" i="3"/>
  <c r="AO188" i="3"/>
  <c r="AR188" i="3" s="1"/>
  <c r="AP184" i="3"/>
  <c r="AO184" i="3"/>
  <c r="AR184" i="3" s="1"/>
  <c r="AP180" i="3"/>
  <c r="AO180" i="3"/>
  <c r="AR180" i="3" s="1"/>
  <c r="AO178" i="3"/>
  <c r="AR178" i="3" s="1"/>
  <c r="AP178" i="3"/>
  <c r="AO172" i="3"/>
  <c r="AR172" i="3" s="1"/>
  <c r="AP172" i="3"/>
  <c r="AP166" i="3"/>
  <c r="AO166" i="3"/>
  <c r="AR166" i="3" s="1"/>
  <c r="AO164" i="3"/>
  <c r="AR164" i="3" s="1"/>
  <c r="AP164" i="3"/>
  <c r="AO156" i="3"/>
  <c r="AR156" i="3" s="1"/>
  <c r="AP156" i="3"/>
  <c r="AO154" i="3"/>
  <c r="AR154" i="3" s="1"/>
  <c r="AP154" i="3"/>
  <c r="AP150" i="3"/>
  <c r="AO150" i="3"/>
  <c r="AR150" i="3" s="1"/>
  <c r="AP140" i="3"/>
  <c r="AO140" i="3"/>
  <c r="AR140" i="3" s="1"/>
  <c r="AP136" i="3"/>
  <c r="AO136" i="3"/>
  <c r="AR136" i="3" s="1"/>
  <c r="AP132" i="3"/>
  <c r="AO132" i="3"/>
  <c r="AR132" i="3" s="1"/>
  <c r="AO124" i="3"/>
  <c r="AR124" i="3" s="1"/>
  <c r="AP124" i="3"/>
  <c r="AO120" i="3"/>
  <c r="AR120" i="3" s="1"/>
  <c r="AP120" i="3"/>
  <c r="AO116" i="3"/>
  <c r="AR116" i="3" s="1"/>
  <c r="AP116" i="3"/>
  <c r="AP110" i="3"/>
  <c r="AO110" i="3"/>
  <c r="AR110" i="3" s="1"/>
  <c r="AO108" i="3"/>
  <c r="AR108" i="3" s="1"/>
  <c r="AP108" i="3"/>
  <c r="AP104" i="3"/>
  <c r="AO104" i="3"/>
  <c r="AR104" i="3" s="1"/>
  <c r="AO100" i="3"/>
  <c r="AR100" i="3" s="1"/>
  <c r="AP100" i="3"/>
  <c r="AP98" i="3"/>
  <c r="AO98" i="3"/>
  <c r="AR98" i="3" s="1"/>
  <c r="AO96" i="3"/>
  <c r="AR96" i="3" s="1"/>
  <c r="AP96" i="3"/>
  <c r="AO92" i="3"/>
  <c r="AR92" i="3" s="1"/>
  <c r="AP92" i="3"/>
  <c r="AO90" i="3"/>
  <c r="AR90" i="3" s="1"/>
  <c r="AP90" i="3"/>
  <c r="AP72" i="3"/>
  <c r="AO72" i="3"/>
  <c r="AR72" i="3" s="1"/>
  <c r="AO70" i="3"/>
  <c r="AR70" i="3" s="1"/>
  <c r="AP70" i="3"/>
  <c r="AP68" i="3"/>
  <c r="AO68" i="3"/>
  <c r="AR68" i="3" s="1"/>
  <c r="AP66" i="3"/>
  <c r="AO66" i="3"/>
  <c r="AR66" i="3" s="1"/>
  <c r="AO64" i="3"/>
  <c r="AR64" i="3" s="1"/>
  <c r="AP64" i="3"/>
  <c r="AP56" i="3"/>
  <c r="AO56" i="3"/>
  <c r="AR56" i="3" s="1"/>
  <c r="AP48" i="3"/>
  <c r="AO48" i="3"/>
  <c r="AR48" i="3" s="1"/>
  <c r="AO46" i="3"/>
  <c r="AR46" i="3" s="1"/>
  <c r="AP46" i="3"/>
  <c r="AO44" i="3"/>
  <c r="AR44" i="3" s="1"/>
  <c r="AP44" i="3"/>
  <c r="AO42" i="3"/>
  <c r="AR42" i="3" s="1"/>
  <c r="AP42" i="3"/>
  <c r="AO40" i="3"/>
  <c r="AR40" i="3" s="1"/>
  <c r="AP40" i="3"/>
  <c r="AP333" i="3"/>
  <c r="AO333" i="3"/>
  <c r="AR333" i="3" s="1"/>
  <c r="V153" i="3"/>
  <c r="V163" i="3"/>
  <c r="V195" i="3"/>
  <c r="V243" i="3"/>
  <c r="V255" i="3"/>
  <c r="V271" i="3"/>
  <c r="V275" i="3"/>
  <c r="V287" i="3"/>
  <c r="V293" i="3"/>
  <c r="BL76" i="3"/>
  <c r="BL138" i="3"/>
  <c r="BL158" i="3"/>
  <c r="BL174" i="3"/>
  <c r="BL180" i="3"/>
  <c r="BL228" i="3"/>
  <c r="O129" i="3"/>
  <c r="O135" i="3"/>
  <c r="O212" i="3"/>
  <c r="O244" i="3"/>
  <c r="O245" i="3"/>
  <c r="O308" i="3"/>
  <c r="O62" i="3"/>
  <c r="O149" i="3"/>
  <c r="O256" i="3"/>
  <c r="O60" i="3"/>
  <c r="BS84" i="3"/>
  <c r="BS160" i="3"/>
  <c r="BS248" i="3"/>
  <c r="BS260" i="3"/>
  <c r="BS280" i="3"/>
  <c r="BS324" i="3"/>
  <c r="BL199" i="3"/>
  <c r="BL200" i="3"/>
  <c r="BL211" i="3"/>
  <c r="BL223" i="3"/>
  <c r="BL267" i="3"/>
  <c r="BL331" i="3"/>
  <c r="O174" i="3"/>
  <c r="O303" i="3"/>
  <c r="O101" i="3"/>
  <c r="O186" i="3"/>
  <c r="O278" i="3"/>
  <c r="O328" i="3"/>
  <c r="BL246" i="3"/>
  <c r="BL278" i="3"/>
  <c r="BL306" i="3"/>
  <c r="BL310" i="3"/>
  <c r="BL322" i="3"/>
  <c r="O287" i="3"/>
  <c r="O95" i="3"/>
  <c r="O96" i="3"/>
  <c r="O254" i="3"/>
  <c r="BL241" i="3"/>
  <c r="BL329" i="3"/>
  <c r="O123" i="3"/>
  <c r="O110" i="3"/>
  <c r="O111" i="3"/>
  <c r="O184" i="3"/>
  <c r="O185" i="3"/>
  <c r="O248" i="3"/>
  <c r="O100" i="3"/>
  <c r="O250" i="3"/>
  <c r="O314" i="3"/>
  <c r="O320" i="3"/>
  <c r="BL239" i="3"/>
  <c r="BL257" i="3"/>
  <c r="BL287" i="3"/>
  <c r="BL297" i="3"/>
  <c r="BL303" i="3"/>
  <c r="BL319" i="3"/>
  <c r="O125" i="3"/>
  <c r="O277" i="3"/>
  <c r="O293" i="3"/>
  <c r="O325" i="3"/>
  <c r="O47" i="3"/>
  <c r="O40" i="3"/>
  <c r="O70" i="3"/>
  <c r="O102" i="3"/>
  <c r="O187" i="3"/>
  <c r="O208" i="3"/>
  <c r="O251" i="3"/>
  <c r="O58" i="3"/>
  <c r="O103" i="3"/>
  <c r="O263" i="3"/>
  <c r="O316" i="3"/>
  <c r="O93" i="3"/>
  <c r="O146" i="3"/>
  <c r="O274" i="3"/>
  <c r="O188" i="3"/>
  <c r="AO328" i="3"/>
  <c r="AR328" i="3" s="1"/>
  <c r="AP328" i="3"/>
  <c r="AO326" i="3"/>
  <c r="AR326" i="3" s="1"/>
  <c r="AP326" i="3"/>
  <c r="AO320" i="3"/>
  <c r="AR320" i="3" s="1"/>
  <c r="AP320" i="3"/>
  <c r="AO318" i="3"/>
  <c r="AR318" i="3" s="1"/>
  <c r="AP318" i="3"/>
  <c r="AP316" i="3"/>
  <c r="AO316" i="3"/>
  <c r="AR316" i="3" s="1"/>
  <c r="AO298" i="3"/>
  <c r="AR298" i="3" s="1"/>
  <c r="AP298" i="3"/>
  <c r="AP284" i="3"/>
  <c r="AO284" i="3"/>
  <c r="AR284" i="3" s="1"/>
  <c r="AP278" i="3"/>
  <c r="AO278" i="3"/>
  <c r="AR278" i="3" s="1"/>
  <c r="AO274" i="3"/>
  <c r="AR274" i="3" s="1"/>
  <c r="AP274" i="3"/>
  <c r="AO272" i="3"/>
  <c r="AR272" i="3" s="1"/>
  <c r="AP272" i="3"/>
  <c r="AO268" i="3"/>
  <c r="AR268" i="3" s="1"/>
  <c r="AP268" i="3"/>
  <c r="AO260" i="3"/>
  <c r="AR260" i="3" s="1"/>
  <c r="AP260" i="3"/>
  <c r="AP254" i="3"/>
  <c r="AO254" i="3"/>
  <c r="AR254" i="3" s="1"/>
  <c r="AP250" i="3"/>
  <c r="AO250" i="3"/>
  <c r="AR250" i="3" s="1"/>
  <c r="AP248" i="3"/>
  <c r="AO248" i="3"/>
  <c r="AR248" i="3" s="1"/>
  <c r="AO240" i="3"/>
  <c r="AR240" i="3" s="1"/>
  <c r="AP240" i="3"/>
  <c r="AP238" i="3"/>
  <c r="AO238" i="3"/>
  <c r="AR238" i="3" s="1"/>
  <c r="AP234" i="3"/>
  <c r="AO226" i="3"/>
  <c r="AR226" i="3" s="1"/>
  <c r="AP222" i="3"/>
  <c r="AO222" i="3"/>
  <c r="AR222" i="3" s="1"/>
  <c r="AP218" i="3"/>
  <c r="AO218" i="3"/>
  <c r="AR218" i="3" s="1"/>
  <c r="AO206" i="3"/>
  <c r="AR206" i="3" s="1"/>
  <c r="AO202" i="3"/>
  <c r="AR202" i="3" s="1"/>
  <c r="AO198" i="3"/>
  <c r="AR198" i="3" s="1"/>
  <c r="AP198" i="3"/>
  <c r="AO190" i="3"/>
  <c r="AR190" i="3" s="1"/>
  <c r="AO186" i="3"/>
  <c r="AR186" i="3" s="1"/>
  <c r="AO182" i="3"/>
  <c r="AR182" i="3" s="1"/>
  <c r="AO176" i="3"/>
  <c r="AR176" i="3" s="1"/>
  <c r="AP176" i="3"/>
  <c r="AO174" i="3"/>
  <c r="AR174" i="3" s="1"/>
  <c r="AP170" i="3"/>
  <c r="AP168" i="3"/>
  <c r="AO168" i="3"/>
  <c r="AR168" i="3" s="1"/>
  <c r="AO162" i="3"/>
  <c r="AR162" i="3" s="1"/>
  <c r="AP160" i="3"/>
  <c r="AO160" i="3"/>
  <c r="AR160" i="3" s="1"/>
  <c r="AP158" i="3"/>
  <c r="AP152" i="3"/>
  <c r="AO152" i="3"/>
  <c r="AR152" i="3" s="1"/>
  <c r="AP148" i="3"/>
  <c r="AO148" i="3"/>
  <c r="AR148" i="3" s="1"/>
  <c r="AO146" i="3"/>
  <c r="AR146" i="3" s="1"/>
  <c r="AP144" i="3"/>
  <c r="AO144" i="3"/>
  <c r="AR144" i="3" s="1"/>
  <c r="AO142" i="3"/>
  <c r="AR142" i="3" s="1"/>
  <c r="AP138" i="3"/>
  <c r="AO134" i="3"/>
  <c r="AR134" i="3" s="1"/>
  <c r="AP134" i="3"/>
  <c r="AP130" i="3"/>
  <c r="AO130" i="3"/>
  <c r="AR130" i="3" s="1"/>
  <c r="AP128" i="3"/>
  <c r="AO128" i="3"/>
  <c r="AR128" i="3" s="1"/>
  <c r="AO126" i="3"/>
  <c r="AR126" i="3" s="1"/>
  <c r="AP126" i="3"/>
  <c r="AP122" i="3"/>
  <c r="AP118" i="3"/>
  <c r="AO114" i="3"/>
  <c r="AR114" i="3" s="1"/>
  <c r="AP112" i="3"/>
  <c r="AO112" i="3"/>
  <c r="AR112" i="3" s="1"/>
  <c r="AO106" i="3"/>
  <c r="AR106" i="3" s="1"/>
  <c r="AP106" i="3"/>
  <c r="AP102" i="3"/>
  <c r="AP94" i="3"/>
  <c r="AO94" i="3"/>
  <c r="AR94" i="3" s="1"/>
  <c r="AP88" i="3"/>
  <c r="AO88" i="3"/>
  <c r="AR88" i="3" s="1"/>
  <c r="AO86" i="3"/>
  <c r="AR86" i="3" s="1"/>
  <c r="AP86" i="3"/>
  <c r="AO84" i="3"/>
  <c r="AR84" i="3" s="1"/>
  <c r="AP84" i="3"/>
  <c r="AO82" i="3"/>
  <c r="AR82" i="3" s="1"/>
  <c r="AP82" i="3"/>
  <c r="AO80" i="3"/>
  <c r="AR80" i="3" s="1"/>
  <c r="AP80" i="3"/>
  <c r="AO78" i="3"/>
  <c r="AR78" i="3" s="1"/>
  <c r="AO76" i="3"/>
  <c r="AR76" i="3" s="1"/>
  <c r="AP76" i="3"/>
  <c r="AP74" i="3"/>
  <c r="AO62" i="3"/>
  <c r="AR62" i="3" s="1"/>
  <c r="AP62" i="3"/>
  <c r="AP60" i="3"/>
  <c r="AO60" i="3"/>
  <c r="AR60" i="3" s="1"/>
  <c r="AO58" i="3"/>
  <c r="AR58" i="3" s="1"/>
  <c r="AP58" i="3"/>
  <c r="AP54" i="3"/>
  <c r="AO54" i="3"/>
  <c r="AR54" i="3" s="1"/>
  <c r="AO52" i="3"/>
  <c r="AR52" i="3" s="1"/>
  <c r="AP52" i="3"/>
  <c r="AO50" i="3"/>
  <c r="AR50" i="3" s="1"/>
  <c r="AP50" i="3"/>
  <c r="AO38" i="3"/>
  <c r="AR38" i="3" s="1"/>
  <c r="AO36" i="3"/>
  <c r="AR36" i="3" s="1"/>
  <c r="AP36" i="3"/>
  <c r="V131" i="3"/>
  <c r="V145" i="3"/>
  <c r="V185" i="3"/>
  <c r="V217" i="3"/>
  <c r="V225" i="3"/>
  <c r="V241" i="3"/>
  <c r="V253" i="3"/>
  <c r="V269" i="3"/>
  <c r="V273" i="3"/>
  <c r="V283" i="3"/>
  <c r="V299" i="3"/>
  <c r="V303" i="3"/>
  <c r="V315" i="3"/>
  <c r="BL42" i="3"/>
  <c r="BL66" i="3"/>
  <c r="O127" i="3"/>
  <c r="O215" i="3"/>
  <c r="O94" i="3"/>
  <c r="O168" i="3"/>
  <c r="O232" i="3"/>
  <c r="O84" i="3"/>
  <c r="O330" i="3"/>
  <c r="O313" i="3"/>
  <c r="O177" i="3"/>
  <c r="O218" i="3"/>
  <c r="BS38" i="3"/>
  <c r="BS148" i="3"/>
  <c r="BS176" i="3"/>
  <c r="BS236" i="3"/>
  <c r="BS252" i="3"/>
  <c r="BS316" i="3"/>
  <c r="BS330" i="3"/>
  <c r="BL259" i="3"/>
  <c r="BL307" i="3"/>
  <c r="O99" i="3"/>
  <c r="O211" i="3"/>
  <c r="O283" i="3"/>
  <c r="O238" i="3"/>
  <c r="O154" i="3"/>
  <c r="O80" i="3"/>
  <c r="O246" i="3"/>
  <c r="BL272" i="3"/>
  <c r="BL300" i="3"/>
  <c r="BL312" i="3"/>
  <c r="BL316" i="3"/>
  <c r="O39" i="3"/>
  <c r="O87" i="3"/>
  <c r="O143" i="3"/>
  <c r="O239" i="3"/>
  <c r="O271" i="3"/>
  <c r="O319" i="3"/>
  <c r="O83" i="3"/>
  <c r="O147" i="3"/>
  <c r="BS82" i="3"/>
  <c r="BS98" i="3"/>
  <c r="BS126" i="3"/>
  <c r="BS166" i="3"/>
  <c r="BS194" i="3"/>
  <c r="BS250" i="3"/>
  <c r="BS272" i="3"/>
  <c r="BS306" i="3"/>
  <c r="BL225" i="3"/>
  <c r="BL231" i="3"/>
  <c r="BL265" i="3"/>
  <c r="O35" i="3"/>
  <c r="O107" i="3"/>
  <c r="O195" i="3"/>
  <c r="O37" i="3"/>
  <c r="O228" i="3"/>
  <c r="O292" i="3"/>
  <c r="O38" i="3"/>
  <c r="O326" i="3"/>
  <c r="AO309" i="3"/>
  <c r="AR309" i="3" s="1"/>
  <c r="AP309" i="3"/>
  <c r="AP305" i="3"/>
  <c r="AO303" i="3"/>
  <c r="AR303" i="3" s="1"/>
  <c r="AP301" i="3"/>
  <c r="AO301" i="3"/>
  <c r="AR301" i="3" s="1"/>
  <c r="AP297" i="3"/>
  <c r="AO297" i="3"/>
  <c r="AR297" i="3" s="1"/>
  <c r="AP295" i="3"/>
  <c r="AO293" i="3"/>
  <c r="AR293" i="3" s="1"/>
  <c r="AP293" i="3"/>
  <c r="AP291" i="3"/>
  <c r="AO291" i="3"/>
  <c r="AR291" i="3" s="1"/>
  <c r="AP289" i="3"/>
  <c r="AO289" i="3"/>
  <c r="AR289" i="3" s="1"/>
  <c r="AP287" i="3"/>
  <c r="AO285" i="3"/>
  <c r="AR285" i="3" s="1"/>
  <c r="AP285" i="3"/>
  <c r="AP283" i="3"/>
  <c r="AO283" i="3"/>
  <c r="AR283" i="3" s="1"/>
  <c r="AP281" i="3"/>
  <c r="AO281" i="3"/>
  <c r="AR281" i="3" s="1"/>
  <c r="AP279" i="3"/>
  <c r="AO279" i="3"/>
  <c r="AR279" i="3" s="1"/>
  <c r="AP277" i="3"/>
  <c r="AO277" i="3"/>
  <c r="AR277" i="3" s="1"/>
  <c r="AP273" i="3"/>
  <c r="AO273" i="3"/>
  <c r="AR273" i="3" s="1"/>
  <c r="AP271" i="3"/>
  <c r="AO269" i="3"/>
  <c r="AR269" i="3" s="1"/>
  <c r="AP269" i="3"/>
  <c r="AO267" i="3"/>
  <c r="AR267" i="3" s="1"/>
  <c r="AP267" i="3"/>
  <c r="AO265" i="3"/>
  <c r="AR265" i="3" s="1"/>
  <c r="AP265" i="3"/>
  <c r="AP257" i="3"/>
  <c r="AO257" i="3"/>
  <c r="AR257" i="3" s="1"/>
  <c r="AO255" i="3"/>
  <c r="AR255" i="3" s="1"/>
  <c r="AP255" i="3"/>
  <c r="AO253" i="3"/>
  <c r="AR253" i="3" s="1"/>
  <c r="AP253" i="3"/>
  <c r="AO247" i="3"/>
  <c r="AR247" i="3" s="1"/>
  <c r="AP229" i="3"/>
  <c r="AO229" i="3"/>
  <c r="AR229" i="3" s="1"/>
  <c r="AO221" i="3"/>
  <c r="AR221" i="3" s="1"/>
  <c r="AP221" i="3"/>
  <c r="AP211" i="3"/>
  <c r="AO211" i="3"/>
  <c r="AR211" i="3" s="1"/>
  <c r="AO209" i="3"/>
  <c r="AR209" i="3" s="1"/>
  <c r="AP209" i="3"/>
  <c r="AP203" i="3"/>
  <c r="AO203" i="3"/>
  <c r="AR203" i="3" s="1"/>
  <c r="AP201" i="3"/>
  <c r="AO201" i="3"/>
  <c r="AR201" i="3" s="1"/>
  <c r="AO197" i="3"/>
  <c r="AR197" i="3" s="1"/>
  <c r="AP197" i="3"/>
  <c r="AP193" i="3"/>
  <c r="AO193" i="3"/>
  <c r="AR193" i="3" s="1"/>
  <c r="AO191" i="3"/>
  <c r="AR191" i="3" s="1"/>
  <c r="AP191" i="3"/>
  <c r="AO189" i="3"/>
  <c r="AR189" i="3" s="1"/>
  <c r="AP189" i="3"/>
  <c r="AO183" i="3"/>
  <c r="AR183" i="3" s="1"/>
  <c r="AP183" i="3"/>
  <c r="AO181" i="3"/>
  <c r="AR181" i="3" s="1"/>
  <c r="AP181" i="3"/>
  <c r="AP175" i="3"/>
  <c r="AO175" i="3"/>
  <c r="AR175" i="3" s="1"/>
  <c r="AP173" i="3"/>
  <c r="AO173" i="3"/>
  <c r="AR173" i="3" s="1"/>
  <c r="AO171" i="3"/>
  <c r="AR171" i="3" s="1"/>
  <c r="AP171" i="3"/>
  <c r="AO167" i="3"/>
  <c r="AR167" i="3" s="1"/>
  <c r="AP167" i="3"/>
  <c r="AO165" i="3"/>
  <c r="AR165" i="3" s="1"/>
  <c r="AP165" i="3"/>
  <c r="AP163" i="3"/>
  <c r="AO163" i="3"/>
  <c r="AR163" i="3" s="1"/>
  <c r="AP157" i="3"/>
  <c r="AO157" i="3"/>
  <c r="AR157" i="3" s="1"/>
  <c r="AO149" i="3"/>
  <c r="AR149" i="3" s="1"/>
  <c r="AP149" i="3"/>
  <c r="AO147" i="3"/>
  <c r="AR147" i="3" s="1"/>
  <c r="AP147" i="3"/>
  <c r="AO145" i="3"/>
  <c r="AR145" i="3" s="1"/>
  <c r="AP145" i="3"/>
  <c r="AO141" i="3"/>
  <c r="AR141" i="3" s="1"/>
  <c r="AP141" i="3"/>
  <c r="AO139" i="3"/>
  <c r="AR139" i="3" s="1"/>
  <c r="AP139" i="3"/>
  <c r="AO129" i="3"/>
  <c r="AR129" i="3" s="1"/>
  <c r="AP129" i="3"/>
  <c r="AO127" i="3"/>
  <c r="AR127" i="3" s="1"/>
  <c r="AP127" i="3"/>
  <c r="AO123" i="3"/>
  <c r="AR123" i="3" s="1"/>
  <c r="AP123" i="3"/>
  <c r="AP121" i="3"/>
  <c r="AO121" i="3"/>
  <c r="AR121" i="3" s="1"/>
  <c r="AP113" i="3"/>
  <c r="AO113" i="3"/>
  <c r="AR113" i="3" s="1"/>
  <c r="AP101" i="3"/>
  <c r="AO101" i="3"/>
  <c r="AR101" i="3" s="1"/>
  <c r="AO97" i="3"/>
  <c r="AR97" i="3" s="1"/>
  <c r="AP97" i="3"/>
  <c r="AP93" i="3"/>
  <c r="AO93" i="3"/>
  <c r="AR93" i="3" s="1"/>
  <c r="AP91" i="3"/>
  <c r="AO91" i="3"/>
  <c r="AR91" i="3" s="1"/>
  <c r="AO89" i="3"/>
  <c r="AR89" i="3" s="1"/>
  <c r="AP89" i="3"/>
  <c r="AO83" i="3"/>
  <c r="AR83" i="3" s="1"/>
  <c r="AP83" i="3"/>
  <c r="AO79" i="3"/>
  <c r="AR79" i="3" s="1"/>
  <c r="AP79" i="3"/>
  <c r="AO73" i="3"/>
  <c r="AR73" i="3" s="1"/>
  <c r="AP73" i="3"/>
  <c r="AP67" i="3"/>
  <c r="AO67" i="3"/>
  <c r="AR67" i="3" s="1"/>
  <c r="AO65" i="3"/>
  <c r="AR65" i="3" s="1"/>
  <c r="AP65" i="3"/>
  <c r="AP63" i="3"/>
  <c r="AO63" i="3"/>
  <c r="AR63" i="3" s="1"/>
  <c r="AO61" i="3"/>
  <c r="AR61" i="3" s="1"/>
  <c r="AP61" i="3"/>
  <c r="AP59" i="3"/>
  <c r="AO59" i="3"/>
  <c r="AR59" i="3" s="1"/>
  <c r="AO55" i="3"/>
  <c r="AR55" i="3" s="1"/>
  <c r="AP55" i="3"/>
  <c r="AO53" i="3"/>
  <c r="AR53" i="3" s="1"/>
  <c r="AP53" i="3"/>
  <c r="AP49" i="3"/>
  <c r="AO49" i="3"/>
  <c r="AR49" i="3" s="1"/>
  <c r="AP45" i="3"/>
  <c r="AO45" i="3"/>
  <c r="AR45" i="3" s="1"/>
  <c r="AP35" i="3"/>
  <c r="AO35" i="3"/>
  <c r="AR35" i="3" s="1"/>
  <c r="AO34" i="3"/>
  <c r="AR34" i="3" s="1"/>
  <c r="AP34" i="3"/>
  <c r="V81" i="3"/>
  <c r="V85" i="3"/>
  <c r="V95" i="3"/>
  <c r="V105" i="3"/>
  <c r="V181" i="3"/>
  <c r="V221" i="3"/>
  <c r="V259" i="3"/>
  <c r="V291" i="3"/>
  <c r="BL178" i="3"/>
  <c r="BL194" i="3"/>
  <c r="BL214" i="3"/>
  <c r="O164" i="3"/>
  <c r="O247" i="3"/>
  <c r="O65" i="3"/>
  <c r="O115" i="3"/>
  <c r="O148" i="3"/>
  <c r="O234" i="3"/>
  <c r="O266" i="3"/>
  <c r="O85" i="3"/>
  <c r="BS52" i="3"/>
  <c r="BS80" i="3"/>
  <c r="BS132" i="3"/>
  <c r="BS192" i="3"/>
  <c r="BS224" i="3"/>
  <c r="BS264" i="3"/>
  <c r="BS304" i="3"/>
  <c r="BL205" i="3"/>
  <c r="BL215" i="3"/>
  <c r="BL229" i="3"/>
  <c r="BL247" i="3"/>
  <c r="BL275" i="3"/>
  <c r="BL327" i="3"/>
  <c r="O67" i="3"/>
  <c r="O163" i="3"/>
  <c r="O227" i="3"/>
  <c r="O196" i="3"/>
  <c r="O282" i="3"/>
  <c r="O165" i="3"/>
  <c r="O306" i="3"/>
  <c r="BL244" i="3"/>
  <c r="BL252" i="3"/>
  <c r="BL282" i="3"/>
  <c r="O49" i="3"/>
  <c r="O126" i="3"/>
  <c r="O179" i="3"/>
  <c r="O74" i="3"/>
  <c r="O116" i="3"/>
  <c r="O298" i="3"/>
  <c r="O117" i="3"/>
  <c r="O181" i="3"/>
  <c r="O270" i="3"/>
  <c r="BS50" i="3"/>
  <c r="BS62" i="3"/>
  <c r="BS74" i="3"/>
  <c r="BS114" i="3"/>
  <c r="BS206" i="3"/>
  <c r="BS222" i="3"/>
  <c r="BS234" i="3"/>
  <c r="BS286" i="3"/>
  <c r="BS322" i="3"/>
  <c r="BL273" i="3"/>
  <c r="BL289" i="3"/>
  <c r="O51" i="3"/>
  <c r="O219" i="3"/>
  <c r="O291" i="3"/>
  <c r="O122" i="3"/>
  <c r="O112" i="3"/>
  <c r="O264" i="3"/>
  <c r="CM171" i="3" l="1"/>
  <c r="CL187" i="3"/>
  <c r="CO187" i="3" s="1"/>
  <c r="CQ187" i="3" s="1"/>
  <c r="CR187" i="3" s="1"/>
  <c r="AQ87" i="3"/>
  <c r="CM143" i="3"/>
  <c r="AQ264" i="3"/>
  <c r="AQ162" i="3"/>
  <c r="CL143" i="3"/>
  <c r="CO143" i="3" s="1"/>
  <c r="CQ143" i="3" s="1"/>
  <c r="CR143" i="3" s="1"/>
  <c r="CM331" i="3"/>
  <c r="CM215" i="3"/>
  <c r="AQ187" i="3"/>
  <c r="CM163" i="3"/>
  <c r="CM227" i="3"/>
  <c r="AQ266" i="3"/>
  <c r="AQ276" i="3"/>
  <c r="CL125" i="3"/>
  <c r="CO125" i="3" s="1"/>
  <c r="CQ125" i="3" s="1"/>
  <c r="CR125" i="3" s="1"/>
  <c r="CL141" i="3"/>
  <c r="CO141" i="3" s="1"/>
  <c r="CQ141" i="3" s="1"/>
  <c r="CR141" i="3" s="1"/>
  <c r="CM253" i="3"/>
  <c r="CM269" i="3"/>
  <c r="CM57" i="3"/>
  <c r="CL105" i="3"/>
  <c r="CO105" i="3" s="1"/>
  <c r="CQ105" i="3" s="1"/>
  <c r="CR105" i="3" s="1"/>
  <c r="CM185" i="3"/>
  <c r="CM217" i="3"/>
  <c r="CM233" i="3"/>
  <c r="CL35" i="3"/>
  <c r="CO35" i="3" s="1"/>
  <c r="CQ35" i="3" s="1"/>
  <c r="CR35" i="3" s="1"/>
  <c r="CL95" i="3"/>
  <c r="CO95" i="3" s="1"/>
  <c r="CQ95" i="3" s="1"/>
  <c r="CR95" i="3" s="1"/>
  <c r="CL275" i="3"/>
  <c r="CO275" i="3" s="1"/>
  <c r="CQ275" i="3" s="1"/>
  <c r="CR275" i="3" s="1"/>
  <c r="CL147" i="3"/>
  <c r="CO147" i="3" s="1"/>
  <c r="CQ147" i="3" s="1"/>
  <c r="CR147" i="3" s="1"/>
  <c r="AQ51" i="3"/>
  <c r="CM157" i="3"/>
  <c r="CM285" i="3"/>
  <c r="CM301" i="3"/>
  <c r="AQ226" i="3"/>
  <c r="CL299" i="3"/>
  <c r="CO299" i="3" s="1"/>
  <c r="CQ299" i="3" s="1"/>
  <c r="CR299" i="3" s="1"/>
  <c r="AQ39" i="3"/>
  <c r="AQ43" i="3"/>
  <c r="AQ186" i="3"/>
  <c r="AQ225" i="3"/>
  <c r="CL47" i="3"/>
  <c r="CO47" i="3" s="1"/>
  <c r="CQ47" i="3" s="1"/>
  <c r="CR47" i="3" s="1"/>
  <c r="CL111" i="3"/>
  <c r="CO111" i="3" s="1"/>
  <c r="CQ111" i="3" s="1"/>
  <c r="CR111" i="3" s="1"/>
  <c r="CM71" i="3"/>
  <c r="CM199" i="3"/>
  <c r="CM99" i="3"/>
  <c r="CM235" i="3"/>
  <c r="AQ38" i="3"/>
  <c r="AQ142" i="3"/>
  <c r="CM303" i="3"/>
  <c r="CM135" i="3"/>
  <c r="CL227" i="3"/>
  <c r="CO227" i="3" s="1"/>
  <c r="CQ227" i="3" s="1"/>
  <c r="CR227" i="3" s="1"/>
  <c r="CL243" i="3"/>
  <c r="CO243" i="3" s="1"/>
  <c r="CQ243" i="3" s="1"/>
  <c r="CR243" i="3" s="1"/>
  <c r="CL115" i="3"/>
  <c r="CO115" i="3" s="1"/>
  <c r="CQ115" i="3" s="1"/>
  <c r="CR115" i="3" s="1"/>
  <c r="CL271" i="3"/>
  <c r="CO271" i="3" s="1"/>
  <c r="CQ271" i="3" s="1"/>
  <c r="CR271" i="3" s="1"/>
  <c r="CQ123" i="3"/>
  <c r="CR123" i="3" s="1"/>
  <c r="CM35" i="3"/>
  <c r="CL171" i="3"/>
  <c r="CO171" i="3" s="1"/>
  <c r="CQ171" i="3" s="1"/>
  <c r="CR171" i="3" s="1"/>
  <c r="AQ96" i="3"/>
  <c r="AQ182" i="3"/>
  <c r="AQ247" i="3"/>
  <c r="AQ315" i="3"/>
  <c r="AQ303" i="3"/>
  <c r="CL307" i="3"/>
  <c r="CO307" i="3" s="1"/>
  <c r="CQ307" i="3" s="1"/>
  <c r="CR307" i="3" s="1"/>
  <c r="CM179" i="3"/>
  <c r="CL291" i="3"/>
  <c r="CO291" i="3" s="1"/>
  <c r="CQ291" i="3" s="1"/>
  <c r="CR291" i="3" s="1"/>
  <c r="CL323" i="3"/>
  <c r="CO323" i="3" s="1"/>
  <c r="CQ323" i="3" s="1"/>
  <c r="CR323" i="3" s="1"/>
  <c r="CM295" i="3"/>
  <c r="CM167" i="3"/>
  <c r="CM39" i="3"/>
  <c r="AQ302" i="3"/>
  <c r="CL145" i="3"/>
  <c r="CO145" i="3" s="1"/>
  <c r="CQ145" i="3" s="1"/>
  <c r="CR145" i="3" s="1"/>
  <c r="CL209" i="3"/>
  <c r="CO209" i="3" s="1"/>
  <c r="CQ209" i="3" s="1"/>
  <c r="CR209" i="3" s="1"/>
  <c r="CM245" i="3"/>
  <c r="CL247" i="3"/>
  <c r="CO247" i="3" s="1"/>
  <c r="CQ247" i="3" s="1"/>
  <c r="CR247" i="3" s="1"/>
  <c r="CM115" i="3"/>
  <c r="CM207" i="3"/>
  <c r="CL139" i="3"/>
  <c r="CO139" i="3" s="1"/>
  <c r="CQ139" i="3" s="1"/>
  <c r="CR139" i="3" s="1"/>
  <c r="CM243" i="3"/>
  <c r="CL311" i="3"/>
  <c r="CO311" i="3" s="1"/>
  <c r="CQ311" i="3" s="1"/>
  <c r="CR311" i="3" s="1"/>
  <c r="CL99" i="3"/>
  <c r="CO99" i="3" s="1"/>
  <c r="CQ99" i="3" s="1"/>
  <c r="CR99" i="3" s="1"/>
  <c r="CL325" i="3"/>
  <c r="CO325" i="3" s="1"/>
  <c r="CQ325" i="3" s="1"/>
  <c r="CR325" i="3" s="1"/>
  <c r="CL207" i="3"/>
  <c r="CO207" i="3" s="1"/>
  <c r="CQ207" i="3" s="1"/>
  <c r="CR207" i="3" s="1"/>
  <c r="CM315" i="3"/>
  <c r="AQ37" i="3"/>
  <c r="CM323" i="3"/>
  <c r="CL163" i="3"/>
  <c r="CO163" i="3" s="1"/>
  <c r="CQ163" i="3" s="1"/>
  <c r="CR163" i="3" s="1"/>
  <c r="CM275" i="3"/>
  <c r="CM231" i="3"/>
  <c r="CM147" i="3"/>
  <c r="CM319" i="3"/>
  <c r="CL79" i="3"/>
  <c r="CO79" i="3" s="1"/>
  <c r="CQ79" i="3" s="1"/>
  <c r="CR79" i="3" s="1"/>
  <c r="CL259" i="3"/>
  <c r="CO259" i="3" s="1"/>
  <c r="CQ259" i="3" s="1"/>
  <c r="CR259" i="3" s="1"/>
  <c r="AQ319" i="3"/>
  <c r="CM63" i="3"/>
  <c r="CM191" i="3"/>
  <c r="CL87" i="3"/>
  <c r="CO87" i="3" s="1"/>
  <c r="CQ87" i="3" s="1"/>
  <c r="CR87" i="3" s="1"/>
  <c r="CL215" i="3"/>
  <c r="CO215" i="3" s="1"/>
  <c r="CQ215" i="3" s="1"/>
  <c r="CR215" i="3" s="1"/>
  <c r="CM211" i="3"/>
  <c r="CL83" i="3"/>
  <c r="CO83" i="3" s="1"/>
  <c r="CQ83" i="3" s="1"/>
  <c r="CR83" i="3" s="1"/>
  <c r="CM131" i="3"/>
  <c r="CL303" i="3"/>
  <c r="CO303" i="3" s="1"/>
  <c r="CQ303" i="3" s="1"/>
  <c r="CR303" i="3" s="1"/>
  <c r="AQ33" i="3"/>
  <c r="AQ143" i="3"/>
  <c r="AQ159" i="3"/>
  <c r="AQ249" i="3"/>
  <c r="CM111" i="3"/>
  <c r="AQ109" i="3"/>
  <c r="AQ131" i="3"/>
  <c r="AQ235" i="3"/>
  <c r="CM155" i="3"/>
  <c r="CL155" i="3"/>
  <c r="CO155" i="3" s="1"/>
  <c r="CQ155" i="3" s="1"/>
  <c r="CR155" i="3" s="1"/>
  <c r="AQ199" i="3"/>
  <c r="AQ311" i="3"/>
  <c r="CM95" i="3"/>
  <c r="CM223" i="3"/>
  <c r="CL119" i="3"/>
  <c r="CO119" i="3" s="1"/>
  <c r="CQ119" i="3" s="1"/>
  <c r="CR119" i="3" s="1"/>
  <c r="CM247" i="3"/>
  <c r="CM307" i="3"/>
  <c r="CL51" i="3"/>
  <c r="CO51" i="3" s="1"/>
  <c r="CQ51" i="3" s="1"/>
  <c r="CR51" i="3" s="1"/>
  <c r="AQ58" i="3"/>
  <c r="AQ62" i="3"/>
  <c r="AQ120" i="3"/>
  <c r="AQ200" i="3"/>
  <c r="AQ280" i="3"/>
  <c r="CL131" i="3"/>
  <c r="CO131" i="3" s="1"/>
  <c r="CQ131" i="3" s="1"/>
  <c r="CR131" i="3" s="1"/>
  <c r="CM219" i="3"/>
  <c r="CL239" i="3"/>
  <c r="CO239" i="3" s="1"/>
  <c r="CQ239" i="3" s="1"/>
  <c r="CR239" i="3" s="1"/>
  <c r="CM259" i="3"/>
  <c r="CM291" i="3"/>
  <c r="CL319" i="3"/>
  <c r="CO319" i="3" s="1"/>
  <c r="CQ319" i="3" s="1"/>
  <c r="CR319" i="3" s="1"/>
  <c r="CM327" i="3"/>
  <c r="AQ69" i="3"/>
  <c r="AQ95" i="3"/>
  <c r="AQ107" i="3"/>
  <c r="AQ155" i="3"/>
  <c r="AQ219" i="3"/>
  <c r="AQ231" i="3"/>
  <c r="CM119" i="3"/>
  <c r="CL77" i="3"/>
  <c r="CO77" i="3" s="1"/>
  <c r="CQ77" i="3" s="1"/>
  <c r="CR77" i="3" s="1"/>
  <c r="CM109" i="3"/>
  <c r="CL189" i="3"/>
  <c r="CO189" i="3" s="1"/>
  <c r="CQ189" i="3" s="1"/>
  <c r="CR189" i="3" s="1"/>
  <c r="CL221" i="3"/>
  <c r="CO221" i="3" s="1"/>
  <c r="CQ221" i="3" s="1"/>
  <c r="CR221" i="3" s="1"/>
  <c r="CM237" i="3"/>
  <c r="CM317" i="3"/>
  <c r="AQ46" i="3"/>
  <c r="AQ132" i="3"/>
  <c r="AQ240" i="3"/>
  <c r="CL199" i="3"/>
  <c r="CO199" i="3" s="1"/>
  <c r="CQ199" i="3" s="1"/>
  <c r="CR199" i="3" s="1"/>
  <c r="CM145" i="3"/>
  <c r="CM79" i="3"/>
  <c r="CM101" i="3"/>
  <c r="CL103" i="3"/>
  <c r="CO103" i="3" s="1"/>
  <c r="CQ103" i="3" s="1"/>
  <c r="CR103" i="3" s="1"/>
  <c r="CL231" i="3"/>
  <c r="CO231" i="3" s="1"/>
  <c r="CQ231" i="3" s="1"/>
  <c r="CR231" i="3" s="1"/>
  <c r="CM67" i="3"/>
  <c r="CM89" i="3"/>
  <c r="CM249" i="3"/>
  <c r="CM313" i="3"/>
  <c r="CM91" i="3"/>
  <c r="CM263" i="3"/>
  <c r="CL179" i="3"/>
  <c r="CO179" i="3" s="1"/>
  <c r="CQ179" i="3" s="1"/>
  <c r="CR179" i="3" s="1"/>
  <c r="AQ64" i="3"/>
  <c r="AQ140" i="3"/>
  <c r="AQ190" i="3"/>
  <c r="AQ290" i="3"/>
  <c r="AQ75" i="3"/>
  <c r="CM175" i="3"/>
  <c r="AQ313" i="3"/>
  <c r="CM51" i="3"/>
  <c r="CL135" i="3"/>
  <c r="CO135" i="3" s="1"/>
  <c r="CQ135" i="3" s="1"/>
  <c r="CR135" i="3" s="1"/>
  <c r="CL283" i="3"/>
  <c r="CO283" i="3" s="1"/>
  <c r="CQ283" i="3" s="1"/>
  <c r="CR283" i="3" s="1"/>
  <c r="CL49" i="3"/>
  <c r="CO49" i="3" s="1"/>
  <c r="CQ49" i="3" s="1"/>
  <c r="CR49" i="3" s="1"/>
  <c r="CM177" i="3"/>
  <c r="AQ114" i="3"/>
  <c r="CQ219" i="3"/>
  <c r="CR219" i="3" s="1"/>
  <c r="CL127" i="3"/>
  <c r="CO127" i="3" s="1"/>
  <c r="CQ127" i="3" s="1"/>
  <c r="CR127" i="3" s="1"/>
  <c r="CQ235" i="3"/>
  <c r="CR235" i="3" s="1"/>
  <c r="CM255" i="3"/>
  <c r="CM277" i="3"/>
  <c r="CL107" i="3"/>
  <c r="CO107" i="3" s="1"/>
  <c r="CQ107" i="3" s="1"/>
  <c r="CR107" i="3" s="1"/>
  <c r="CL151" i="3"/>
  <c r="CO151" i="3" s="1"/>
  <c r="CQ151" i="3" s="1"/>
  <c r="CR151" i="3" s="1"/>
  <c r="CL279" i="3"/>
  <c r="CO279" i="3" s="1"/>
  <c r="CQ279" i="3" s="1"/>
  <c r="CR279" i="3" s="1"/>
  <c r="CM299" i="3"/>
  <c r="CM65" i="3"/>
  <c r="CM129" i="3"/>
  <c r="CL193" i="3"/>
  <c r="CO193" i="3" s="1"/>
  <c r="CQ193" i="3" s="1"/>
  <c r="CR193" i="3" s="1"/>
  <c r="CQ43" i="3"/>
  <c r="CR43" i="3" s="1"/>
  <c r="CM77" i="3"/>
  <c r="CL177" i="3"/>
  <c r="CO177" i="3" s="1"/>
  <c r="CQ177" i="3" s="1"/>
  <c r="CR177" i="3" s="1"/>
  <c r="CL277" i="3"/>
  <c r="CO277" i="3" s="1"/>
  <c r="CQ277" i="3" s="1"/>
  <c r="CR277" i="3" s="1"/>
  <c r="CL191" i="3"/>
  <c r="CO191" i="3" s="1"/>
  <c r="CQ191" i="3" s="1"/>
  <c r="CR191" i="3" s="1"/>
  <c r="CL211" i="3"/>
  <c r="CO211" i="3" s="1"/>
  <c r="CQ211" i="3" s="1"/>
  <c r="CR211" i="3" s="1"/>
  <c r="CM83" i="3"/>
  <c r="AQ122" i="3"/>
  <c r="CQ175" i="3"/>
  <c r="CR175" i="3" s="1"/>
  <c r="CM43" i="3"/>
  <c r="CM107" i="3"/>
  <c r="CM127" i="3"/>
  <c r="CL255" i="3"/>
  <c r="CO255" i="3" s="1"/>
  <c r="CQ255" i="3" s="1"/>
  <c r="CR255" i="3" s="1"/>
  <c r="CL263" i="3"/>
  <c r="CO263" i="3" s="1"/>
  <c r="CQ263" i="3" s="1"/>
  <c r="CR263" i="3" s="1"/>
  <c r="AQ112" i="3"/>
  <c r="CM47" i="3"/>
  <c r="CL71" i="3"/>
  <c r="CO71" i="3" s="1"/>
  <c r="CQ71" i="3" s="1"/>
  <c r="CR71" i="3" s="1"/>
  <c r="CM133" i="3"/>
  <c r="CM149" i="3"/>
  <c r="CL197" i="3"/>
  <c r="CO197" i="3" s="1"/>
  <c r="CQ197" i="3" s="1"/>
  <c r="CR197" i="3" s="1"/>
  <c r="CL213" i="3"/>
  <c r="CO213" i="3" s="1"/>
  <c r="CQ213" i="3" s="1"/>
  <c r="CR213" i="3" s="1"/>
  <c r="CM261" i="3"/>
  <c r="CM234" i="3"/>
  <c r="CL226" i="3"/>
  <c r="CO226" i="3" s="1"/>
  <c r="CQ226" i="3" s="1"/>
  <c r="CR226" i="3" s="1"/>
  <c r="CM186" i="3"/>
  <c r="CM178" i="3"/>
  <c r="CL130" i="3"/>
  <c r="CO130" i="3" s="1"/>
  <c r="CQ130" i="3" s="1"/>
  <c r="CR130" i="3" s="1"/>
  <c r="CL50" i="3"/>
  <c r="CO50" i="3" s="1"/>
  <c r="CQ50" i="3" s="1"/>
  <c r="CR50" i="3" s="1"/>
  <c r="CL33" i="3"/>
  <c r="CO33" i="3" s="1"/>
  <c r="CQ33" i="3" s="1"/>
  <c r="CR33" i="3" s="1"/>
  <c r="CM279" i="3"/>
  <c r="CM53" i="3"/>
  <c r="CQ75" i="3"/>
  <c r="CR75" i="3" s="1"/>
  <c r="CL159" i="3"/>
  <c r="CO159" i="3" s="1"/>
  <c r="CQ159" i="3" s="1"/>
  <c r="CR159" i="3" s="1"/>
  <c r="CM181" i="3"/>
  <c r="CL245" i="3"/>
  <c r="CO245" i="3" s="1"/>
  <c r="CQ245" i="3" s="1"/>
  <c r="CR245" i="3" s="1"/>
  <c r="CL287" i="3"/>
  <c r="CO287" i="3" s="1"/>
  <c r="CQ287" i="3" s="1"/>
  <c r="CR287" i="3" s="1"/>
  <c r="CL34" i="3"/>
  <c r="CO34" i="3" s="1"/>
  <c r="CQ34" i="3" s="1"/>
  <c r="CR34" i="3" s="1"/>
  <c r="CM55" i="3"/>
  <c r="CM139" i="3"/>
  <c r="CM161" i="3"/>
  <c r="CL183" i="3"/>
  <c r="CO183" i="3" s="1"/>
  <c r="CQ183" i="3" s="1"/>
  <c r="CR183" i="3" s="1"/>
  <c r="CL203" i="3"/>
  <c r="CO203" i="3" s="1"/>
  <c r="CQ203" i="3" s="1"/>
  <c r="CR203" i="3" s="1"/>
  <c r="CM267" i="3"/>
  <c r="CQ331" i="3"/>
  <c r="CR331" i="3" s="1"/>
  <c r="CM195" i="3"/>
  <c r="AQ128" i="3"/>
  <c r="AQ146" i="3"/>
  <c r="AQ170" i="3"/>
  <c r="AQ196" i="3"/>
  <c r="AQ268" i="3"/>
  <c r="AQ282" i="3"/>
  <c r="CL63" i="3"/>
  <c r="CO63" i="3" s="1"/>
  <c r="CQ63" i="3" s="1"/>
  <c r="CR63" i="3" s="1"/>
  <c r="CM87" i="3"/>
  <c r="CM151" i="3"/>
  <c r="AQ88" i="3"/>
  <c r="AQ284" i="3"/>
  <c r="AQ81" i="3"/>
  <c r="AQ239" i="3"/>
  <c r="AQ229" i="3"/>
  <c r="AQ243" i="3"/>
  <c r="AQ269" i="3"/>
  <c r="AQ299" i="3"/>
  <c r="CL73" i="3"/>
  <c r="CO73" i="3" s="1"/>
  <c r="CQ73" i="3" s="1"/>
  <c r="CR73" i="3" s="1"/>
  <c r="CM169" i="3"/>
  <c r="CL201" i="3"/>
  <c r="CO201" i="3" s="1"/>
  <c r="CQ201" i="3" s="1"/>
  <c r="CR201" i="3" s="1"/>
  <c r="CL297" i="3"/>
  <c r="CO297" i="3" s="1"/>
  <c r="CQ297" i="3" s="1"/>
  <c r="CR297" i="3" s="1"/>
  <c r="CM329" i="3"/>
  <c r="CL142" i="3"/>
  <c r="CO142" i="3" s="1"/>
  <c r="CQ142" i="3" s="1"/>
  <c r="CR142" i="3" s="1"/>
  <c r="CM134" i="3"/>
  <c r="CM118" i="3"/>
  <c r="CL102" i="3"/>
  <c r="CO102" i="3" s="1"/>
  <c r="CQ102" i="3" s="1"/>
  <c r="CR102" i="3" s="1"/>
  <c r="CM78" i="3"/>
  <c r="AQ260" i="3"/>
  <c r="AQ310" i="3"/>
  <c r="AQ322" i="3"/>
  <c r="AQ326" i="3"/>
  <c r="CM213" i="3"/>
  <c r="CL229" i="3"/>
  <c r="CO229" i="3" s="1"/>
  <c r="CQ229" i="3" s="1"/>
  <c r="CR229" i="3" s="1"/>
  <c r="CL39" i="3"/>
  <c r="CO39" i="3" s="1"/>
  <c r="CQ39" i="3" s="1"/>
  <c r="CR39" i="3" s="1"/>
  <c r="CL167" i="3"/>
  <c r="CO167" i="3" s="1"/>
  <c r="CQ167" i="3" s="1"/>
  <c r="CR167" i="3" s="1"/>
  <c r="CM251" i="3"/>
  <c r="CL295" i="3"/>
  <c r="CO295" i="3" s="1"/>
  <c r="CQ295" i="3" s="1"/>
  <c r="CR295" i="3" s="1"/>
  <c r="CL110" i="3"/>
  <c r="CO110" i="3" s="1"/>
  <c r="CQ110" i="3" s="1"/>
  <c r="CR110" i="3" s="1"/>
  <c r="CQ91" i="3"/>
  <c r="CR91" i="3" s="1"/>
  <c r="AQ174" i="3"/>
  <c r="AQ202" i="3"/>
  <c r="AQ278" i="3"/>
  <c r="AQ83" i="3"/>
  <c r="AQ125" i="3"/>
  <c r="CM203" i="3"/>
  <c r="AQ287" i="3"/>
  <c r="AQ40" i="3"/>
  <c r="AQ56" i="3"/>
  <c r="AQ84" i="3"/>
  <c r="AQ116" i="3"/>
  <c r="AQ150" i="3"/>
  <c r="AQ160" i="3"/>
  <c r="AQ184" i="3"/>
  <c r="CQ195" i="3"/>
  <c r="CR195" i="3" s="1"/>
  <c r="AQ204" i="3"/>
  <c r="AQ232" i="3"/>
  <c r="AQ250" i="3"/>
  <c r="CM34" i="3"/>
  <c r="CL223" i="3"/>
  <c r="CO223" i="3" s="1"/>
  <c r="CQ223" i="3" s="1"/>
  <c r="CR223" i="3" s="1"/>
  <c r="AQ52" i="3"/>
  <c r="CQ59" i="3"/>
  <c r="CR59" i="3" s="1"/>
  <c r="CQ67" i="3"/>
  <c r="CR67" i="3" s="1"/>
  <c r="AQ126" i="3"/>
  <c r="AQ138" i="3"/>
  <c r="AQ144" i="3"/>
  <c r="AQ148" i="3"/>
  <c r="AQ166" i="3"/>
  <c r="AQ180" i="3"/>
  <c r="AQ188" i="3"/>
  <c r="AQ208" i="3"/>
  <c r="AQ220" i="3"/>
  <c r="AQ288" i="3"/>
  <c r="AQ35" i="3"/>
  <c r="AQ59" i="3"/>
  <c r="AQ157" i="3"/>
  <c r="AQ237" i="3"/>
  <c r="AQ253" i="3"/>
  <c r="AQ283" i="3"/>
  <c r="CL55" i="3"/>
  <c r="CO55" i="3" s="1"/>
  <c r="CQ55" i="3" s="1"/>
  <c r="CR55" i="3" s="1"/>
  <c r="CM75" i="3"/>
  <c r="CM103" i="3"/>
  <c r="CM187" i="3"/>
  <c r="CL251" i="3"/>
  <c r="CO251" i="3" s="1"/>
  <c r="CQ251" i="3" s="1"/>
  <c r="CR251" i="3" s="1"/>
  <c r="CL267" i="3"/>
  <c r="CO267" i="3" s="1"/>
  <c r="CQ267" i="3" s="1"/>
  <c r="CR267" i="3" s="1"/>
  <c r="CM287" i="3"/>
  <c r="AQ47" i="3"/>
  <c r="AQ67" i="3"/>
  <c r="AQ71" i="3"/>
  <c r="AQ91" i="3"/>
  <c r="AQ163" i="3"/>
  <c r="AQ171" i="3"/>
  <c r="AQ245" i="3"/>
  <c r="CM159" i="3"/>
  <c r="CL315" i="3"/>
  <c r="CO315" i="3" s="1"/>
  <c r="CQ315" i="3" s="1"/>
  <c r="CR315" i="3" s="1"/>
  <c r="CM97" i="3"/>
  <c r="CL161" i="3"/>
  <c r="CO161" i="3" s="1"/>
  <c r="CQ161" i="3" s="1"/>
  <c r="CR161" i="3" s="1"/>
  <c r="CM209" i="3"/>
  <c r="CM273" i="3"/>
  <c r="AQ80" i="3"/>
  <c r="AQ152" i="3"/>
  <c r="AQ178" i="3"/>
  <c r="AQ206" i="3"/>
  <c r="AQ224" i="3"/>
  <c r="AQ246" i="3"/>
  <c r="AQ274" i="3"/>
  <c r="AQ306" i="3"/>
  <c r="AQ328" i="3"/>
  <c r="CM125" i="3"/>
  <c r="CL157" i="3"/>
  <c r="CO157" i="3" s="1"/>
  <c r="CQ157" i="3" s="1"/>
  <c r="CR157" i="3" s="1"/>
  <c r="CM189" i="3"/>
  <c r="CM229" i="3"/>
  <c r="CL253" i="3"/>
  <c r="CO253" i="3" s="1"/>
  <c r="CQ253" i="3" s="1"/>
  <c r="CR253" i="3" s="1"/>
  <c r="CM325" i="3"/>
  <c r="AQ257" i="3"/>
  <c r="AQ90" i="3"/>
  <c r="AQ73" i="3"/>
  <c r="CM183" i="3"/>
  <c r="AQ183" i="3"/>
  <c r="AQ195" i="3"/>
  <c r="AQ213" i="3"/>
  <c r="AQ255" i="3"/>
  <c r="AQ291" i="3"/>
  <c r="AQ44" i="3"/>
  <c r="AQ66" i="3"/>
  <c r="AQ100" i="3"/>
  <c r="AQ173" i="3"/>
  <c r="AQ192" i="3"/>
  <c r="AQ61" i="3"/>
  <c r="AQ147" i="3"/>
  <c r="AQ197" i="3"/>
  <c r="AQ259" i="3"/>
  <c r="AQ297" i="3"/>
  <c r="AQ317" i="3"/>
  <c r="AQ325" i="3"/>
  <c r="CM59" i="3"/>
  <c r="CM123" i="3"/>
  <c r="CQ327" i="3"/>
  <c r="CR327" i="3" s="1"/>
  <c r="AQ77" i="3"/>
  <c r="AQ97" i="3"/>
  <c r="AQ103" i="3"/>
  <c r="AQ263" i="3"/>
  <c r="AQ321" i="3"/>
  <c r="CL53" i="3"/>
  <c r="CO53" i="3" s="1"/>
  <c r="CQ53" i="3" s="1"/>
  <c r="CR53" i="3" s="1"/>
  <c r="CL101" i="3"/>
  <c r="CO101" i="3" s="1"/>
  <c r="CQ101" i="3" s="1"/>
  <c r="CR101" i="3" s="1"/>
  <c r="CM165" i="3"/>
  <c r="CL181" i="3"/>
  <c r="CO181" i="3" s="1"/>
  <c r="CQ181" i="3" s="1"/>
  <c r="CR181" i="3" s="1"/>
  <c r="CL129" i="3"/>
  <c r="CO129" i="3" s="1"/>
  <c r="CQ129" i="3" s="1"/>
  <c r="CR129" i="3" s="1"/>
  <c r="CM193" i="3"/>
  <c r="CL269" i="3"/>
  <c r="CO269" i="3" s="1"/>
  <c r="CQ269" i="3" s="1"/>
  <c r="CR269" i="3" s="1"/>
  <c r="AQ314" i="3"/>
  <c r="AQ330" i="3"/>
  <c r="AQ129" i="3"/>
  <c r="AQ221" i="3"/>
  <c r="AQ135" i="3"/>
  <c r="AQ145" i="3"/>
  <c r="AQ285" i="3"/>
  <c r="CM121" i="3"/>
  <c r="CL121" i="3"/>
  <c r="CO121" i="3" s="1"/>
  <c r="CQ121" i="3" s="1"/>
  <c r="CR121" i="3" s="1"/>
  <c r="CM265" i="3"/>
  <c r="CL265" i="3"/>
  <c r="CO265" i="3" s="1"/>
  <c r="CQ265" i="3" s="1"/>
  <c r="CR265" i="3" s="1"/>
  <c r="CL281" i="3"/>
  <c r="CO281" i="3" s="1"/>
  <c r="CQ281" i="3" s="1"/>
  <c r="CR281" i="3" s="1"/>
  <c r="CM281" i="3"/>
  <c r="CL298" i="3"/>
  <c r="CO298" i="3" s="1"/>
  <c r="CQ298" i="3" s="1"/>
  <c r="CR298" i="3" s="1"/>
  <c r="CM298" i="3"/>
  <c r="CM290" i="3"/>
  <c r="CL290" i="3"/>
  <c r="CO290" i="3" s="1"/>
  <c r="CQ290" i="3" s="1"/>
  <c r="CR290" i="3" s="1"/>
  <c r="CL266" i="3"/>
  <c r="CO266" i="3" s="1"/>
  <c r="CQ266" i="3" s="1"/>
  <c r="CR266" i="3" s="1"/>
  <c r="CM266" i="3"/>
  <c r="CM258" i="3"/>
  <c r="CL258" i="3"/>
  <c r="CO258" i="3" s="1"/>
  <c r="CQ258" i="3" s="1"/>
  <c r="CR258" i="3" s="1"/>
  <c r="CL250" i="3"/>
  <c r="CO250" i="3" s="1"/>
  <c r="CQ250" i="3" s="1"/>
  <c r="CR250" i="3" s="1"/>
  <c r="CM250" i="3"/>
  <c r="CL154" i="3"/>
  <c r="CO154" i="3" s="1"/>
  <c r="CQ154" i="3" s="1"/>
  <c r="CR154" i="3" s="1"/>
  <c r="CM154" i="3"/>
  <c r="CL98" i="3"/>
  <c r="CO98" i="3" s="1"/>
  <c r="CQ98" i="3" s="1"/>
  <c r="CR98" i="3" s="1"/>
  <c r="CM98" i="3"/>
  <c r="CL42" i="3"/>
  <c r="CO42" i="3" s="1"/>
  <c r="CQ42" i="3" s="1"/>
  <c r="CR42" i="3" s="1"/>
  <c r="CM42" i="3"/>
  <c r="CL312" i="3"/>
  <c r="CO312" i="3" s="1"/>
  <c r="CQ312" i="3" s="1"/>
  <c r="CR312" i="3" s="1"/>
  <c r="CM312" i="3"/>
  <c r="CN311" i="3" s="1"/>
  <c r="CM280" i="3"/>
  <c r="CL280" i="3"/>
  <c r="CO280" i="3" s="1"/>
  <c r="CQ280" i="3" s="1"/>
  <c r="CR280" i="3" s="1"/>
  <c r="CM248" i="3"/>
  <c r="CL248" i="3"/>
  <c r="CO248" i="3" s="1"/>
  <c r="CQ248" i="3" s="1"/>
  <c r="CR248" i="3" s="1"/>
  <c r="CM232" i="3"/>
  <c r="CL232" i="3"/>
  <c r="CO232" i="3" s="1"/>
  <c r="CQ232" i="3" s="1"/>
  <c r="CR232" i="3" s="1"/>
  <c r="CM168" i="3"/>
  <c r="CL168" i="3"/>
  <c r="CO168" i="3" s="1"/>
  <c r="CQ168" i="3" s="1"/>
  <c r="CR168" i="3" s="1"/>
  <c r="CM152" i="3"/>
  <c r="CL152" i="3"/>
  <c r="CO152" i="3" s="1"/>
  <c r="CQ152" i="3" s="1"/>
  <c r="CR152" i="3" s="1"/>
  <c r="CM136" i="3"/>
  <c r="CL136" i="3"/>
  <c r="CO136" i="3" s="1"/>
  <c r="CQ136" i="3" s="1"/>
  <c r="CR136" i="3" s="1"/>
  <c r="CL88" i="3"/>
  <c r="CO88" i="3" s="1"/>
  <c r="CQ88" i="3" s="1"/>
  <c r="CR88" i="3" s="1"/>
  <c r="CM88" i="3"/>
  <c r="CM56" i="3"/>
  <c r="CL56" i="3"/>
  <c r="CO56" i="3" s="1"/>
  <c r="CQ56" i="3" s="1"/>
  <c r="CR56" i="3" s="1"/>
  <c r="CL40" i="3"/>
  <c r="CO40" i="3" s="1"/>
  <c r="CQ40" i="3" s="1"/>
  <c r="CR40" i="3" s="1"/>
  <c r="CM40" i="3"/>
  <c r="CL169" i="3"/>
  <c r="CO169" i="3" s="1"/>
  <c r="CQ169" i="3" s="1"/>
  <c r="CR169" i="3" s="1"/>
  <c r="AQ92" i="3"/>
  <c r="AQ252" i="3"/>
  <c r="AQ270" i="3"/>
  <c r="AQ294" i="3"/>
  <c r="AQ57" i="3"/>
  <c r="AQ85" i="3"/>
  <c r="AQ117" i="3"/>
  <c r="AQ133" i="3"/>
  <c r="AQ167" i="3"/>
  <c r="AQ271" i="3"/>
  <c r="AQ41" i="3"/>
  <c r="AQ119" i="3"/>
  <c r="AQ209" i="3"/>
  <c r="AQ227" i="3"/>
  <c r="AQ241" i="3"/>
  <c r="AQ323" i="3"/>
  <c r="CL45" i="3"/>
  <c r="CO45" i="3" s="1"/>
  <c r="CQ45" i="3" s="1"/>
  <c r="CR45" i="3" s="1"/>
  <c r="CM45" i="3"/>
  <c r="CL205" i="3"/>
  <c r="CO205" i="3" s="1"/>
  <c r="CQ205" i="3" s="1"/>
  <c r="CR205" i="3" s="1"/>
  <c r="CM205" i="3"/>
  <c r="CL304" i="3"/>
  <c r="CO304" i="3" s="1"/>
  <c r="CQ304" i="3" s="1"/>
  <c r="CR304" i="3" s="1"/>
  <c r="CM304" i="3"/>
  <c r="CL256" i="3"/>
  <c r="CO256" i="3" s="1"/>
  <c r="CQ256" i="3" s="1"/>
  <c r="CR256" i="3" s="1"/>
  <c r="CM256" i="3"/>
  <c r="CM240" i="3"/>
  <c r="CN239" i="3" s="1"/>
  <c r="CL240" i="3"/>
  <c r="CO240" i="3" s="1"/>
  <c r="CQ240" i="3" s="1"/>
  <c r="CR240" i="3" s="1"/>
  <c r="CL208" i="3"/>
  <c r="CO208" i="3" s="1"/>
  <c r="CQ208" i="3" s="1"/>
  <c r="CR208" i="3" s="1"/>
  <c r="CM208" i="3"/>
  <c r="CM192" i="3"/>
  <c r="CL192" i="3"/>
  <c r="CO192" i="3" s="1"/>
  <c r="CQ192" i="3" s="1"/>
  <c r="CR192" i="3" s="1"/>
  <c r="CM176" i="3"/>
  <c r="CL176" i="3"/>
  <c r="CO176" i="3" s="1"/>
  <c r="CQ176" i="3" s="1"/>
  <c r="CR176" i="3" s="1"/>
  <c r="CM112" i="3"/>
  <c r="CL112" i="3"/>
  <c r="CO112" i="3" s="1"/>
  <c r="CQ112" i="3" s="1"/>
  <c r="CR112" i="3" s="1"/>
  <c r="CM80" i="3"/>
  <c r="CL80" i="3"/>
  <c r="CO80" i="3" s="1"/>
  <c r="CQ80" i="3" s="1"/>
  <c r="CR80" i="3" s="1"/>
  <c r="CM333" i="3"/>
  <c r="CL333" i="3"/>
  <c r="CO333" i="3" s="1"/>
  <c r="CQ333" i="3" s="1"/>
  <c r="CR333" i="3" s="1"/>
  <c r="CM270" i="3"/>
  <c r="CL270" i="3"/>
  <c r="CO270" i="3" s="1"/>
  <c r="CQ270" i="3" s="1"/>
  <c r="CR270" i="3" s="1"/>
  <c r="CL238" i="3"/>
  <c r="CO238" i="3" s="1"/>
  <c r="CQ238" i="3" s="1"/>
  <c r="CR238" i="3" s="1"/>
  <c r="CM238" i="3"/>
  <c r="CL222" i="3"/>
  <c r="CO222" i="3" s="1"/>
  <c r="CQ222" i="3" s="1"/>
  <c r="CR222" i="3" s="1"/>
  <c r="CM222" i="3"/>
  <c r="CM198" i="3"/>
  <c r="CL198" i="3"/>
  <c r="CO198" i="3" s="1"/>
  <c r="CQ198" i="3" s="1"/>
  <c r="CR198" i="3" s="1"/>
  <c r="CM182" i="3"/>
  <c r="CL182" i="3"/>
  <c r="CO182" i="3" s="1"/>
  <c r="CQ182" i="3" s="1"/>
  <c r="CR182" i="3" s="1"/>
  <c r="CM70" i="3"/>
  <c r="CL70" i="3"/>
  <c r="CO70" i="3" s="1"/>
  <c r="CQ70" i="3" s="1"/>
  <c r="CR70" i="3" s="1"/>
  <c r="CM54" i="3"/>
  <c r="CL54" i="3"/>
  <c r="CO54" i="3" s="1"/>
  <c r="CQ54" i="3" s="1"/>
  <c r="CR54" i="3" s="1"/>
  <c r="CL38" i="3"/>
  <c r="CO38" i="3" s="1"/>
  <c r="CQ38" i="3" s="1"/>
  <c r="CR38" i="3" s="1"/>
  <c r="CM38" i="3"/>
  <c r="AQ86" i="3"/>
  <c r="AQ118" i="3"/>
  <c r="AQ214" i="3"/>
  <c r="AQ238" i="3"/>
  <c r="CL57" i="3"/>
  <c r="CO57" i="3" s="1"/>
  <c r="CQ57" i="3" s="1"/>
  <c r="CR57" i="3" s="1"/>
  <c r="CL89" i="3"/>
  <c r="CO89" i="3" s="1"/>
  <c r="CQ89" i="3" s="1"/>
  <c r="CR89" i="3" s="1"/>
  <c r="CM105" i="3"/>
  <c r="CL185" i="3"/>
  <c r="CO185" i="3" s="1"/>
  <c r="CQ185" i="3" s="1"/>
  <c r="CR185" i="3" s="1"/>
  <c r="CM297" i="3"/>
  <c r="CL313" i="3"/>
  <c r="CO313" i="3" s="1"/>
  <c r="CQ313" i="3" s="1"/>
  <c r="CR313" i="3" s="1"/>
  <c r="AQ316" i="3"/>
  <c r="AQ54" i="3"/>
  <c r="AQ60" i="3"/>
  <c r="AQ72" i="3"/>
  <c r="AQ82" i="3"/>
  <c r="AQ164" i="3"/>
  <c r="AQ256" i="3"/>
  <c r="AQ286" i="3"/>
  <c r="AQ93" i="3"/>
  <c r="AQ121" i="3"/>
  <c r="AQ127" i="3"/>
  <c r="AQ169" i="3"/>
  <c r="AQ217" i="3"/>
  <c r="AQ233" i="3"/>
  <c r="AQ277" i="3"/>
  <c r="AQ55" i="3"/>
  <c r="AQ65" i="3"/>
  <c r="AQ89" i="3"/>
  <c r="AQ99" i="3"/>
  <c r="AQ113" i="3"/>
  <c r="AQ139" i="3"/>
  <c r="AQ149" i="3"/>
  <c r="AQ179" i="3"/>
  <c r="AQ185" i="3"/>
  <c r="AQ201" i="3"/>
  <c r="AQ223" i="3"/>
  <c r="AQ261" i="3"/>
  <c r="AQ265" i="3"/>
  <c r="AQ275" i="3"/>
  <c r="AQ281" i="3"/>
  <c r="AQ301" i="3"/>
  <c r="AQ305" i="3"/>
  <c r="AQ309" i="3"/>
  <c r="CL81" i="3"/>
  <c r="CO81" i="3" s="1"/>
  <c r="CQ81" i="3" s="1"/>
  <c r="CR81" i="3" s="1"/>
  <c r="CM81" i="3"/>
  <c r="CM113" i="3"/>
  <c r="CL113" i="3"/>
  <c r="CO113" i="3" s="1"/>
  <c r="CQ113" i="3" s="1"/>
  <c r="CR113" i="3" s="1"/>
  <c r="CM225" i="3"/>
  <c r="CL225" i="3"/>
  <c r="CO225" i="3" s="1"/>
  <c r="CQ225" i="3" s="1"/>
  <c r="CR225" i="3" s="1"/>
  <c r="CM241" i="3"/>
  <c r="CL241" i="3"/>
  <c r="CO241" i="3" s="1"/>
  <c r="CQ241" i="3" s="1"/>
  <c r="CR241" i="3" s="1"/>
  <c r="CM257" i="3"/>
  <c r="CL257" i="3"/>
  <c r="CO257" i="3" s="1"/>
  <c r="CQ257" i="3" s="1"/>
  <c r="CR257" i="3" s="1"/>
  <c r="CM289" i="3"/>
  <c r="CL289" i="3"/>
  <c r="CO289" i="3" s="1"/>
  <c r="CQ289" i="3" s="1"/>
  <c r="CR289" i="3" s="1"/>
  <c r="CM305" i="3"/>
  <c r="CL305" i="3"/>
  <c r="CO305" i="3" s="1"/>
  <c r="CQ305" i="3" s="1"/>
  <c r="CR305" i="3" s="1"/>
  <c r="CL321" i="3"/>
  <c r="CO321" i="3" s="1"/>
  <c r="CQ321" i="3" s="1"/>
  <c r="CR321" i="3" s="1"/>
  <c r="CM321" i="3"/>
  <c r="CL326" i="3"/>
  <c r="CO326" i="3" s="1"/>
  <c r="CQ326" i="3" s="1"/>
  <c r="CR326" i="3" s="1"/>
  <c r="CM326" i="3"/>
  <c r="CM318" i="3"/>
  <c r="CL318" i="3"/>
  <c r="CO318" i="3" s="1"/>
  <c r="CQ318" i="3" s="1"/>
  <c r="CR318" i="3" s="1"/>
  <c r="CM302" i="3"/>
  <c r="CL302" i="3"/>
  <c r="CO302" i="3" s="1"/>
  <c r="CQ302" i="3" s="1"/>
  <c r="CR302" i="3" s="1"/>
  <c r="CL294" i="3"/>
  <c r="CO294" i="3" s="1"/>
  <c r="CQ294" i="3" s="1"/>
  <c r="CR294" i="3" s="1"/>
  <c r="CM294" i="3"/>
  <c r="CM286" i="3"/>
  <c r="CL286" i="3"/>
  <c r="CO286" i="3" s="1"/>
  <c r="CQ286" i="3" s="1"/>
  <c r="CR286" i="3" s="1"/>
  <c r="CM278" i="3"/>
  <c r="CL278" i="3"/>
  <c r="CO278" i="3" s="1"/>
  <c r="CQ278" i="3" s="1"/>
  <c r="CR278" i="3" s="1"/>
  <c r="CM254" i="3"/>
  <c r="CL254" i="3"/>
  <c r="CO254" i="3" s="1"/>
  <c r="CQ254" i="3" s="1"/>
  <c r="CR254" i="3" s="1"/>
  <c r="CM246" i="3"/>
  <c r="CL246" i="3"/>
  <c r="CO246" i="3" s="1"/>
  <c r="CQ246" i="3" s="1"/>
  <c r="CR246" i="3" s="1"/>
  <c r="CL230" i="3"/>
  <c r="CO230" i="3" s="1"/>
  <c r="CQ230" i="3" s="1"/>
  <c r="CR230" i="3" s="1"/>
  <c r="CM230" i="3"/>
  <c r="CL206" i="3"/>
  <c r="CO206" i="3" s="1"/>
  <c r="CQ206" i="3" s="1"/>
  <c r="CR206" i="3" s="1"/>
  <c r="CM206" i="3"/>
  <c r="CM166" i="3"/>
  <c r="CL166" i="3"/>
  <c r="CO166" i="3" s="1"/>
  <c r="CQ166" i="3" s="1"/>
  <c r="CR166" i="3" s="1"/>
  <c r="CL150" i="3"/>
  <c r="CO150" i="3" s="1"/>
  <c r="CQ150" i="3" s="1"/>
  <c r="CR150" i="3" s="1"/>
  <c r="CM150" i="3"/>
  <c r="CM142" i="3"/>
  <c r="CL134" i="3"/>
  <c r="CO134" i="3" s="1"/>
  <c r="CQ134" i="3" s="1"/>
  <c r="CR134" i="3" s="1"/>
  <c r="CL118" i="3"/>
  <c r="CO118" i="3" s="1"/>
  <c r="CQ118" i="3" s="1"/>
  <c r="CR118" i="3" s="1"/>
  <c r="CM110" i="3"/>
  <c r="CM102" i="3"/>
  <c r="CL86" i="3"/>
  <c r="CO86" i="3" s="1"/>
  <c r="CQ86" i="3" s="1"/>
  <c r="CR86" i="3" s="1"/>
  <c r="CM86" i="3"/>
  <c r="CL78" i="3"/>
  <c r="CO78" i="3" s="1"/>
  <c r="CQ78" i="3" s="1"/>
  <c r="CR78" i="3" s="1"/>
  <c r="CL46" i="3"/>
  <c r="CO46" i="3" s="1"/>
  <c r="CQ46" i="3" s="1"/>
  <c r="CR46" i="3" s="1"/>
  <c r="CM46" i="3"/>
  <c r="CL332" i="3"/>
  <c r="CO332" i="3" s="1"/>
  <c r="CQ332" i="3" s="1"/>
  <c r="CR332" i="3" s="1"/>
  <c r="CM332" i="3"/>
  <c r="CM324" i="3"/>
  <c r="CL324" i="3"/>
  <c r="CO324" i="3" s="1"/>
  <c r="CQ324" i="3" s="1"/>
  <c r="CR324" i="3" s="1"/>
  <c r="CL292" i="3"/>
  <c r="CO292" i="3" s="1"/>
  <c r="CQ292" i="3" s="1"/>
  <c r="CR292" i="3" s="1"/>
  <c r="CM292" i="3"/>
  <c r="CL260" i="3"/>
  <c r="CO260" i="3" s="1"/>
  <c r="CQ260" i="3" s="1"/>
  <c r="CR260" i="3" s="1"/>
  <c r="CM260" i="3"/>
  <c r="CL244" i="3"/>
  <c r="CO244" i="3" s="1"/>
  <c r="CQ244" i="3" s="1"/>
  <c r="CR244" i="3" s="1"/>
  <c r="CM244" i="3"/>
  <c r="CL236" i="3"/>
  <c r="CO236" i="3" s="1"/>
  <c r="CQ236" i="3" s="1"/>
  <c r="CR236" i="3" s="1"/>
  <c r="CM236" i="3"/>
  <c r="CL228" i="3"/>
  <c r="CO228" i="3" s="1"/>
  <c r="CQ228" i="3" s="1"/>
  <c r="CR228" i="3" s="1"/>
  <c r="CM228" i="3"/>
  <c r="CL212" i="3"/>
  <c r="CO212" i="3" s="1"/>
  <c r="CQ212" i="3" s="1"/>
  <c r="CR212" i="3" s="1"/>
  <c r="CM212" i="3"/>
  <c r="CL196" i="3"/>
  <c r="CO196" i="3" s="1"/>
  <c r="CQ196" i="3" s="1"/>
  <c r="CR196" i="3" s="1"/>
  <c r="CM196" i="3"/>
  <c r="CL188" i="3"/>
  <c r="CO188" i="3" s="1"/>
  <c r="CQ188" i="3" s="1"/>
  <c r="CR188" i="3" s="1"/>
  <c r="CM188" i="3"/>
  <c r="CL180" i="3"/>
  <c r="CO180" i="3" s="1"/>
  <c r="CQ180" i="3" s="1"/>
  <c r="CR180" i="3" s="1"/>
  <c r="CM180" i="3"/>
  <c r="CL172" i="3"/>
  <c r="CO172" i="3" s="1"/>
  <c r="CQ172" i="3" s="1"/>
  <c r="CR172" i="3" s="1"/>
  <c r="CM172" i="3"/>
  <c r="CN171" i="3" s="1"/>
  <c r="CM156" i="3"/>
  <c r="CL156" i="3"/>
  <c r="CO156" i="3" s="1"/>
  <c r="CQ156" i="3" s="1"/>
  <c r="CR156" i="3" s="1"/>
  <c r="CL148" i="3"/>
  <c r="CO148" i="3" s="1"/>
  <c r="CQ148" i="3" s="1"/>
  <c r="CR148" i="3" s="1"/>
  <c r="CM148" i="3"/>
  <c r="CM140" i="3"/>
  <c r="CL140" i="3"/>
  <c r="CO140" i="3" s="1"/>
  <c r="CQ140" i="3" s="1"/>
  <c r="CR140" i="3" s="1"/>
  <c r="CL132" i="3"/>
  <c r="CO132" i="3" s="1"/>
  <c r="CQ132" i="3" s="1"/>
  <c r="CR132" i="3" s="1"/>
  <c r="CM132" i="3"/>
  <c r="CM124" i="3"/>
  <c r="CL124" i="3"/>
  <c r="CO124" i="3" s="1"/>
  <c r="CQ124" i="3" s="1"/>
  <c r="CR124" i="3" s="1"/>
  <c r="CL108" i="3"/>
  <c r="CO108" i="3" s="1"/>
  <c r="CQ108" i="3" s="1"/>
  <c r="CR108" i="3" s="1"/>
  <c r="CM108" i="3"/>
  <c r="CM92" i="3"/>
  <c r="CL92" i="3"/>
  <c r="CO92" i="3" s="1"/>
  <c r="CQ92" i="3" s="1"/>
  <c r="CR92" i="3" s="1"/>
  <c r="CL84" i="3"/>
  <c r="CO84" i="3" s="1"/>
  <c r="CQ84" i="3" s="1"/>
  <c r="CR84" i="3" s="1"/>
  <c r="CM84" i="3"/>
  <c r="CM76" i="3"/>
  <c r="CL76" i="3"/>
  <c r="CO76" i="3" s="1"/>
  <c r="CQ76" i="3" s="1"/>
  <c r="CR76" i="3" s="1"/>
  <c r="CM68" i="3"/>
  <c r="CL68" i="3"/>
  <c r="CO68" i="3" s="1"/>
  <c r="CQ68" i="3" s="1"/>
  <c r="CR68" i="3" s="1"/>
  <c r="CL60" i="3"/>
  <c r="CO60" i="3" s="1"/>
  <c r="CQ60" i="3" s="1"/>
  <c r="CR60" i="3" s="1"/>
  <c r="CM60" i="3"/>
  <c r="CM52" i="3"/>
  <c r="CL52" i="3"/>
  <c r="CO52" i="3" s="1"/>
  <c r="CQ52" i="3" s="1"/>
  <c r="CR52" i="3" s="1"/>
  <c r="CM36" i="3"/>
  <c r="CL36" i="3"/>
  <c r="CO36" i="3" s="1"/>
  <c r="CQ36" i="3" s="1"/>
  <c r="CR36" i="3" s="1"/>
  <c r="AQ42" i="3"/>
  <c r="AQ50" i="3"/>
  <c r="AQ68" i="3"/>
  <c r="AQ74" i="3"/>
  <c r="AQ104" i="3"/>
  <c r="AQ108" i="3"/>
  <c r="AQ130" i="3"/>
  <c r="AQ158" i="3"/>
  <c r="AQ168" i="3"/>
  <c r="AQ198" i="3"/>
  <c r="AQ218" i="3"/>
  <c r="AQ230" i="3"/>
  <c r="AQ234" i="3"/>
  <c r="AQ298" i="3"/>
  <c r="AQ318" i="3"/>
  <c r="CM49" i="3"/>
  <c r="CL65" i="3"/>
  <c r="CO65" i="3" s="1"/>
  <c r="CQ65" i="3" s="1"/>
  <c r="CR65" i="3" s="1"/>
  <c r="CL97" i="3"/>
  <c r="CO97" i="3" s="1"/>
  <c r="CQ97" i="3" s="1"/>
  <c r="CR97" i="3" s="1"/>
  <c r="CL109" i="3"/>
  <c r="CO109" i="3" s="1"/>
  <c r="CQ109" i="3" s="1"/>
  <c r="CR109" i="3" s="1"/>
  <c r="CL133" i="3"/>
  <c r="CO133" i="3" s="1"/>
  <c r="CQ133" i="3" s="1"/>
  <c r="CR133" i="3" s="1"/>
  <c r="CL149" i="3"/>
  <c r="CO149" i="3" s="1"/>
  <c r="CQ149" i="3" s="1"/>
  <c r="CR149" i="3" s="1"/>
  <c r="CL165" i="3"/>
  <c r="CO165" i="3" s="1"/>
  <c r="CQ165" i="3" s="1"/>
  <c r="CR165" i="3" s="1"/>
  <c r="CM197" i="3"/>
  <c r="CL217" i="3"/>
  <c r="CO217" i="3" s="1"/>
  <c r="CQ217" i="3" s="1"/>
  <c r="CR217" i="3" s="1"/>
  <c r="CL233" i="3"/>
  <c r="CO233" i="3" s="1"/>
  <c r="CQ233" i="3" s="1"/>
  <c r="CR233" i="3" s="1"/>
  <c r="CL249" i="3"/>
  <c r="CO249" i="3" s="1"/>
  <c r="CQ249" i="3" s="1"/>
  <c r="CR249" i="3" s="1"/>
  <c r="CL261" i="3"/>
  <c r="CO261" i="3" s="1"/>
  <c r="CQ261" i="3" s="1"/>
  <c r="CR261" i="3" s="1"/>
  <c r="CL273" i="3"/>
  <c r="CO273" i="3" s="1"/>
  <c r="CQ273" i="3" s="1"/>
  <c r="CR273" i="3" s="1"/>
  <c r="CL285" i="3"/>
  <c r="CO285" i="3" s="1"/>
  <c r="CQ285" i="3" s="1"/>
  <c r="CR285" i="3" s="1"/>
  <c r="CL301" i="3"/>
  <c r="CO301" i="3" s="1"/>
  <c r="CQ301" i="3" s="1"/>
  <c r="CR301" i="3" s="1"/>
  <c r="CL317" i="3"/>
  <c r="CO317" i="3" s="1"/>
  <c r="CQ317" i="3" s="1"/>
  <c r="CR317" i="3" s="1"/>
  <c r="CL329" i="3"/>
  <c r="CO329" i="3" s="1"/>
  <c r="CQ329" i="3" s="1"/>
  <c r="CR329" i="3" s="1"/>
  <c r="AQ312" i="3"/>
  <c r="AQ78" i="3"/>
  <c r="AQ308" i="3"/>
  <c r="AQ53" i="3"/>
  <c r="AQ105" i="3"/>
  <c r="AQ175" i="3"/>
  <c r="CM41" i="3"/>
  <c r="CL41" i="3"/>
  <c r="CO41" i="3" s="1"/>
  <c r="CQ41" i="3" s="1"/>
  <c r="CR41" i="3" s="1"/>
  <c r="CM137" i="3"/>
  <c r="CL137" i="3"/>
  <c r="CO137" i="3" s="1"/>
  <c r="CQ137" i="3" s="1"/>
  <c r="CR137" i="3" s="1"/>
  <c r="CL153" i="3"/>
  <c r="CO153" i="3" s="1"/>
  <c r="CQ153" i="3" s="1"/>
  <c r="CR153" i="3" s="1"/>
  <c r="CM153" i="3"/>
  <c r="CL330" i="3"/>
  <c r="CO330" i="3" s="1"/>
  <c r="CQ330" i="3" s="1"/>
  <c r="CR330" i="3" s="1"/>
  <c r="CM330" i="3"/>
  <c r="CL322" i="3"/>
  <c r="CO322" i="3" s="1"/>
  <c r="CQ322" i="3" s="1"/>
  <c r="CR322" i="3" s="1"/>
  <c r="CM322" i="3"/>
  <c r="CL282" i="3"/>
  <c r="CO282" i="3" s="1"/>
  <c r="CQ282" i="3" s="1"/>
  <c r="CR282" i="3" s="1"/>
  <c r="CM282" i="3"/>
  <c r="CN282" i="3" s="1"/>
  <c r="CM210" i="3"/>
  <c r="CL210" i="3"/>
  <c r="CO210" i="3" s="1"/>
  <c r="CQ210" i="3" s="1"/>
  <c r="CR210" i="3" s="1"/>
  <c r="CL194" i="3"/>
  <c r="CO194" i="3" s="1"/>
  <c r="CQ194" i="3" s="1"/>
  <c r="CR194" i="3" s="1"/>
  <c r="CM194" i="3"/>
  <c r="CM162" i="3"/>
  <c r="CL162" i="3"/>
  <c r="CO162" i="3" s="1"/>
  <c r="CQ162" i="3" s="1"/>
  <c r="CR162" i="3" s="1"/>
  <c r="CL146" i="3"/>
  <c r="CO146" i="3" s="1"/>
  <c r="CQ146" i="3" s="1"/>
  <c r="CR146" i="3" s="1"/>
  <c r="CM146" i="3"/>
  <c r="CL122" i="3"/>
  <c r="CO122" i="3" s="1"/>
  <c r="CQ122" i="3" s="1"/>
  <c r="CR122" i="3" s="1"/>
  <c r="CM122" i="3"/>
  <c r="CL90" i="3"/>
  <c r="CO90" i="3" s="1"/>
  <c r="CQ90" i="3" s="1"/>
  <c r="CR90" i="3" s="1"/>
  <c r="CM90" i="3"/>
  <c r="CL74" i="3"/>
  <c r="CO74" i="3" s="1"/>
  <c r="CQ74" i="3" s="1"/>
  <c r="CR74" i="3" s="1"/>
  <c r="CM74" i="3"/>
  <c r="CM320" i="3"/>
  <c r="CL320" i="3"/>
  <c r="CO320" i="3" s="1"/>
  <c r="CQ320" i="3" s="1"/>
  <c r="CR320" i="3" s="1"/>
  <c r="CM288" i="3"/>
  <c r="CL288" i="3"/>
  <c r="CO288" i="3" s="1"/>
  <c r="CQ288" i="3" s="1"/>
  <c r="CR288" i="3" s="1"/>
  <c r="CL272" i="3"/>
  <c r="CO272" i="3" s="1"/>
  <c r="CQ272" i="3" s="1"/>
  <c r="CR272" i="3" s="1"/>
  <c r="CM272" i="3"/>
  <c r="CN271" i="3" s="1"/>
  <c r="CL224" i="3"/>
  <c r="CO224" i="3" s="1"/>
  <c r="CQ224" i="3" s="1"/>
  <c r="CR224" i="3" s="1"/>
  <c r="CM224" i="3"/>
  <c r="CM160" i="3"/>
  <c r="CL160" i="3"/>
  <c r="CO160" i="3" s="1"/>
  <c r="CQ160" i="3" s="1"/>
  <c r="CR160" i="3" s="1"/>
  <c r="CL144" i="3"/>
  <c r="CO144" i="3" s="1"/>
  <c r="CQ144" i="3" s="1"/>
  <c r="CR144" i="3" s="1"/>
  <c r="CM144" i="3"/>
  <c r="CL128" i="3"/>
  <c r="CO128" i="3" s="1"/>
  <c r="CQ128" i="3" s="1"/>
  <c r="CR128" i="3" s="1"/>
  <c r="CM128" i="3"/>
  <c r="CL96" i="3"/>
  <c r="CO96" i="3" s="1"/>
  <c r="CQ96" i="3" s="1"/>
  <c r="CR96" i="3" s="1"/>
  <c r="CM96" i="3"/>
  <c r="CM64" i="3"/>
  <c r="CL64" i="3"/>
  <c r="CO64" i="3" s="1"/>
  <c r="CQ64" i="3" s="1"/>
  <c r="CR64" i="3" s="1"/>
  <c r="CM48" i="3"/>
  <c r="CL48" i="3"/>
  <c r="CO48" i="3" s="1"/>
  <c r="CQ48" i="3" s="1"/>
  <c r="CR48" i="3" s="1"/>
  <c r="AQ136" i="3"/>
  <c r="AQ176" i="3"/>
  <c r="AQ222" i="3"/>
  <c r="AQ236" i="3"/>
  <c r="AQ172" i="3"/>
  <c r="AQ300" i="3"/>
  <c r="AQ333" i="3"/>
  <c r="AQ332" i="3"/>
  <c r="AQ45" i="3"/>
  <c r="AQ189" i="3"/>
  <c r="AQ193" i="3"/>
  <c r="AQ205" i="3"/>
  <c r="AQ295" i="3"/>
  <c r="AQ331" i="3"/>
  <c r="CM61" i="3"/>
  <c r="CL61" i="3"/>
  <c r="CO61" i="3" s="1"/>
  <c r="CQ61" i="3" s="1"/>
  <c r="CR61" i="3" s="1"/>
  <c r="CL93" i="3"/>
  <c r="CO93" i="3" s="1"/>
  <c r="CQ93" i="3" s="1"/>
  <c r="CR93" i="3" s="1"/>
  <c r="CM93" i="3"/>
  <c r="CL173" i="3"/>
  <c r="CO173" i="3" s="1"/>
  <c r="CQ173" i="3" s="1"/>
  <c r="CR173" i="3" s="1"/>
  <c r="CM173" i="3"/>
  <c r="CL328" i="3"/>
  <c r="CO328" i="3" s="1"/>
  <c r="CQ328" i="3" s="1"/>
  <c r="CR328" i="3" s="1"/>
  <c r="CM328" i="3"/>
  <c r="CL296" i="3"/>
  <c r="CO296" i="3" s="1"/>
  <c r="CQ296" i="3" s="1"/>
  <c r="CR296" i="3" s="1"/>
  <c r="CM296" i="3"/>
  <c r="CM264" i="3"/>
  <c r="CL264" i="3"/>
  <c r="CO264" i="3" s="1"/>
  <c r="CQ264" i="3" s="1"/>
  <c r="CR264" i="3" s="1"/>
  <c r="CL216" i="3"/>
  <c r="CO216" i="3" s="1"/>
  <c r="CQ216" i="3" s="1"/>
  <c r="CR216" i="3" s="1"/>
  <c r="CM216" i="3"/>
  <c r="CM200" i="3"/>
  <c r="CL200" i="3"/>
  <c r="CO200" i="3" s="1"/>
  <c r="CQ200" i="3" s="1"/>
  <c r="CR200" i="3" s="1"/>
  <c r="CL184" i="3"/>
  <c r="CO184" i="3" s="1"/>
  <c r="CQ184" i="3" s="1"/>
  <c r="CR184" i="3" s="1"/>
  <c r="CM184" i="3"/>
  <c r="CL120" i="3"/>
  <c r="CO120" i="3" s="1"/>
  <c r="CQ120" i="3" s="1"/>
  <c r="CR120" i="3" s="1"/>
  <c r="CM120" i="3"/>
  <c r="CL104" i="3"/>
  <c r="CO104" i="3" s="1"/>
  <c r="CQ104" i="3" s="1"/>
  <c r="CR104" i="3" s="1"/>
  <c r="CM104" i="3"/>
  <c r="CL72" i="3"/>
  <c r="CO72" i="3" s="1"/>
  <c r="CQ72" i="3" s="1"/>
  <c r="CR72" i="3" s="1"/>
  <c r="CM72" i="3"/>
  <c r="CL310" i="3"/>
  <c r="CO310" i="3" s="1"/>
  <c r="CQ310" i="3" s="1"/>
  <c r="CR310" i="3" s="1"/>
  <c r="CM310" i="3"/>
  <c r="CN310" i="3" s="1"/>
  <c r="CL262" i="3"/>
  <c r="CO262" i="3" s="1"/>
  <c r="CQ262" i="3" s="1"/>
  <c r="CR262" i="3" s="1"/>
  <c r="CM262" i="3"/>
  <c r="CL214" i="3"/>
  <c r="CO214" i="3" s="1"/>
  <c r="CQ214" i="3" s="1"/>
  <c r="CR214" i="3" s="1"/>
  <c r="CM214" i="3"/>
  <c r="CM190" i="3"/>
  <c r="CL190" i="3"/>
  <c r="CO190" i="3" s="1"/>
  <c r="CQ190" i="3" s="1"/>
  <c r="CR190" i="3" s="1"/>
  <c r="CM174" i="3"/>
  <c r="CL174" i="3"/>
  <c r="CO174" i="3" s="1"/>
  <c r="CQ174" i="3" s="1"/>
  <c r="CR174" i="3" s="1"/>
  <c r="CL158" i="3"/>
  <c r="CO158" i="3" s="1"/>
  <c r="CQ158" i="3" s="1"/>
  <c r="CR158" i="3" s="1"/>
  <c r="CM158" i="3"/>
  <c r="CM126" i="3"/>
  <c r="CL126" i="3"/>
  <c r="CO126" i="3" s="1"/>
  <c r="CQ126" i="3" s="1"/>
  <c r="CR126" i="3" s="1"/>
  <c r="CL94" i="3"/>
  <c r="CO94" i="3" s="1"/>
  <c r="CQ94" i="3" s="1"/>
  <c r="CR94" i="3" s="1"/>
  <c r="CM94" i="3"/>
  <c r="CL62" i="3"/>
  <c r="CO62" i="3" s="1"/>
  <c r="CQ62" i="3" s="1"/>
  <c r="CR62" i="3" s="1"/>
  <c r="CM62" i="3"/>
  <c r="AQ98" i="3"/>
  <c r="AQ134" i="3"/>
  <c r="AQ242" i="3"/>
  <c r="AQ34" i="3"/>
  <c r="AQ48" i="3"/>
  <c r="AQ156" i="3"/>
  <c r="AQ210" i="3"/>
  <c r="AQ228" i="3"/>
  <c r="AQ254" i="3"/>
  <c r="AQ272" i="3"/>
  <c r="AQ292" i="3"/>
  <c r="AQ296" i="3"/>
  <c r="AQ304" i="3"/>
  <c r="AQ49" i="3"/>
  <c r="AQ79" i="3"/>
  <c r="AQ101" i="3"/>
  <c r="AQ111" i="3"/>
  <c r="AQ137" i="3"/>
  <c r="AQ151" i="3"/>
  <c r="AQ267" i="3"/>
  <c r="AQ273" i="3"/>
  <c r="AQ327" i="3"/>
  <c r="AQ63" i="3"/>
  <c r="AQ115" i="3"/>
  <c r="AQ123" i="3"/>
  <c r="AQ141" i="3"/>
  <c r="AQ153" i="3"/>
  <c r="AQ161" i="3"/>
  <c r="AQ165" i="3"/>
  <c r="AQ177" i="3"/>
  <c r="AQ181" i="3"/>
  <c r="AQ191" i="3"/>
  <c r="AQ203" i="3"/>
  <c r="AQ207" i="3"/>
  <c r="AQ211" i="3"/>
  <c r="AQ215" i="3"/>
  <c r="AQ279" i="3"/>
  <c r="AQ289" i="3"/>
  <c r="AQ293" i="3"/>
  <c r="AQ307" i="3"/>
  <c r="AQ329" i="3"/>
  <c r="CL37" i="3"/>
  <c r="CO37" i="3" s="1"/>
  <c r="CQ37" i="3" s="1"/>
  <c r="CR37" i="3" s="1"/>
  <c r="CM37" i="3"/>
  <c r="CM69" i="3"/>
  <c r="CL69" i="3"/>
  <c r="CO69" i="3" s="1"/>
  <c r="CQ69" i="3" s="1"/>
  <c r="CR69" i="3" s="1"/>
  <c r="CL85" i="3"/>
  <c r="CO85" i="3" s="1"/>
  <c r="CQ85" i="3" s="1"/>
  <c r="CR85" i="3" s="1"/>
  <c r="CM85" i="3"/>
  <c r="CL117" i="3"/>
  <c r="CO117" i="3" s="1"/>
  <c r="CQ117" i="3" s="1"/>
  <c r="CR117" i="3" s="1"/>
  <c r="CM117" i="3"/>
  <c r="CM293" i="3"/>
  <c r="CL293" i="3"/>
  <c r="CO293" i="3" s="1"/>
  <c r="CQ293" i="3" s="1"/>
  <c r="CR293" i="3" s="1"/>
  <c r="CM309" i="3"/>
  <c r="CL309" i="3"/>
  <c r="CO309" i="3" s="1"/>
  <c r="CQ309" i="3" s="1"/>
  <c r="CR309" i="3" s="1"/>
  <c r="CL316" i="3"/>
  <c r="CO316" i="3" s="1"/>
  <c r="CQ316" i="3" s="1"/>
  <c r="CR316" i="3" s="1"/>
  <c r="CM316" i="3"/>
  <c r="CL308" i="3"/>
  <c r="CO308" i="3" s="1"/>
  <c r="CQ308" i="3" s="1"/>
  <c r="CR308" i="3" s="1"/>
  <c r="CM308" i="3"/>
  <c r="CM300" i="3"/>
  <c r="CL300" i="3"/>
  <c r="CO300" i="3" s="1"/>
  <c r="CQ300" i="3" s="1"/>
  <c r="CR300" i="3" s="1"/>
  <c r="CL284" i="3"/>
  <c r="CO284" i="3" s="1"/>
  <c r="CQ284" i="3" s="1"/>
  <c r="CR284" i="3" s="1"/>
  <c r="CM284" i="3"/>
  <c r="CN283" i="3" s="1"/>
  <c r="CM276" i="3"/>
  <c r="CL276" i="3"/>
  <c r="CO276" i="3" s="1"/>
  <c r="CQ276" i="3" s="1"/>
  <c r="CR276" i="3" s="1"/>
  <c r="CL268" i="3"/>
  <c r="CO268" i="3" s="1"/>
  <c r="CQ268" i="3" s="1"/>
  <c r="CR268" i="3" s="1"/>
  <c r="CM268" i="3"/>
  <c r="CM252" i="3"/>
  <c r="CL252" i="3"/>
  <c r="CO252" i="3" s="1"/>
  <c r="CQ252" i="3" s="1"/>
  <c r="CR252" i="3" s="1"/>
  <c r="CL220" i="3"/>
  <c r="CO220" i="3" s="1"/>
  <c r="CQ220" i="3" s="1"/>
  <c r="CR220" i="3" s="1"/>
  <c r="CM220" i="3"/>
  <c r="CM204" i="3"/>
  <c r="CL204" i="3"/>
  <c r="CO204" i="3" s="1"/>
  <c r="CQ204" i="3" s="1"/>
  <c r="CR204" i="3" s="1"/>
  <c r="CM164" i="3"/>
  <c r="CL164" i="3"/>
  <c r="CO164" i="3" s="1"/>
  <c r="CQ164" i="3" s="1"/>
  <c r="CR164" i="3" s="1"/>
  <c r="CM116" i="3"/>
  <c r="CL116" i="3"/>
  <c r="CO116" i="3" s="1"/>
  <c r="CQ116" i="3" s="1"/>
  <c r="CR116" i="3" s="1"/>
  <c r="CL100" i="3"/>
  <c r="CO100" i="3" s="1"/>
  <c r="CQ100" i="3" s="1"/>
  <c r="CR100" i="3" s="1"/>
  <c r="CM100" i="3"/>
  <c r="CM44" i="3"/>
  <c r="CL44" i="3"/>
  <c r="CO44" i="3" s="1"/>
  <c r="CQ44" i="3" s="1"/>
  <c r="CR44" i="3" s="1"/>
  <c r="CM314" i="3"/>
  <c r="CL314" i="3"/>
  <c r="CO314" i="3" s="1"/>
  <c r="CQ314" i="3" s="1"/>
  <c r="CR314" i="3" s="1"/>
  <c r="CL306" i="3"/>
  <c r="CO306" i="3" s="1"/>
  <c r="CQ306" i="3" s="1"/>
  <c r="CR306" i="3" s="1"/>
  <c r="CM306" i="3"/>
  <c r="CL274" i="3"/>
  <c r="CO274" i="3" s="1"/>
  <c r="CQ274" i="3" s="1"/>
  <c r="CR274" i="3" s="1"/>
  <c r="CM274" i="3"/>
  <c r="CM242" i="3"/>
  <c r="CL242" i="3"/>
  <c r="CO242" i="3" s="1"/>
  <c r="CQ242" i="3" s="1"/>
  <c r="CR242" i="3" s="1"/>
  <c r="CL234" i="3"/>
  <c r="CO234" i="3" s="1"/>
  <c r="CQ234" i="3" s="1"/>
  <c r="CR234" i="3" s="1"/>
  <c r="CM226" i="3"/>
  <c r="CL218" i="3"/>
  <c r="CO218" i="3" s="1"/>
  <c r="CQ218" i="3" s="1"/>
  <c r="CR218" i="3" s="1"/>
  <c r="CM218" i="3"/>
  <c r="CM202" i="3"/>
  <c r="CL202" i="3"/>
  <c r="CO202" i="3" s="1"/>
  <c r="CQ202" i="3" s="1"/>
  <c r="CR202" i="3" s="1"/>
  <c r="CL186" i="3"/>
  <c r="CO186" i="3" s="1"/>
  <c r="CQ186" i="3" s="1"/>
  <c r="CR186" i="3" s="1"/>
  <c r="CL178" i="3"/>
  <c r="CO178" i="3" s="1"/>
  <c r="CQ178" i="3" s="1"/>
  <c r="CR178" i="3" s="1"/>
  <c r="CL170" i="3"/>
  <c r="CO170" i="3" s="1"/>
  <c r="CQ170" i="3" s="1"/>
  <c r="CR170" i="3" s="1"/>
  <c r="CM170" i="3"/>
  <c r="CM138" i="3"/>
  <c r="CL138" i="3"/>
  <c r="CO138" i="3" s="1"/>
  <c r="CQ138" i="3" s="1"/>
  <c r="CR138" i="3" s="1"/>
  <c r="CM130" i="3"/>
  <c r="CL114" i="3"/>
  <c r="CO114" i="3" s="1"/>
  <c r="CQ114" i="3" s="1"/>
  <c r="CR114" i="3" s="1"/>
  <c r="CM114" i="3"/>
  <c r="CL106" i="3"/>
  <c r="CO106" i="3" s="1"/>
  <c r="CQ106" i="3" s="1"/>
  <c r="CR106" i="3" s="1"/>
  <c r="CM106" i="3"/>
  <c r="CM82" i="3"/>
  <c r="CL82" i="3"/>
  <c r="CO82" i="3" s="1"/>
  <c r="CQ82" i="3" s="1"/>
  <c r="CR82" i="3" s="1"/>
  <c r="CM66" i="3"/>
  <c r="CL66" i="3"/>
  <c r="CO66" i="3" s="1"/>
  <c r="CQ66" i="3" s="1"/>
  <c r="CR66" i="3" s="1"/>
  <c r="CL58" i="3"/>
  <c r="CO58" i="3" s="1"/>
  <c r="CQ58" i="3" s="1"/>
  <c r="CR58" i="3" s="1"/>
  <c r="CM58" i="3"/>
  <c r="CM50" i="3"/>
  <c r="CM33" i="3"/>
  <c r="AQ36" i="3"/>
  <c r="AQ70" i="3"/>
  <c r="AQ76" i="3"/>
  <c r="AQ94" i="3"/>
  <c r="AQ102" i="3"/>
  <c r="AQ106" i="3"/>
  <c r="AQ110" i="3"/>
  <c r="AQ124" i="3"/>
  <c r="AQ154" i="3"/>
  <c r="AQ194" i="3"/>
  <c r="AQ212" i="3"/>
  <c r="AQ216" i="3"/>
  <c r="AQ244" i="3"/>
  <c r="AQ248" i="3"/>
  <c r="AQ258" i="3"/>
  <c r="AQ262" i="3"/>
  <c r="AQ320" i="3"/>
  <c r="AQ324" i="3"/>
  <c r="CM73" i="3"/>
  <c r="CM141" i="3"/>
  <c r="CM201" i="3"/>
  <c r="CM221" i="3"/>
  <c r="CL237" i="3"/>
  <c r="CO237" i="3" s="1"/>
  <c r="CQ237" i="3" s="1"/>
  <c r="CR237" i="3" s="1"/>
  <c r="CN144" i="3" l="1"/>
  <c r="CN86" i="3"/>
  <c r="CN64" i="3"/>
  <c r="CN235" i="3"/>
  <c r="CN223" i="3"/>
  <c r="CN285" i="3"/>
  <c r="CN98" i="3"/>
  <c r="CN227" i="3"/>
  <c r="CN325" i="3"/>
  <c r="CN269" i="3"/>
  <c r="CN230" i="3"/>
  <c r="CN119" i="3"/>
  <c r="CN90" i="3"/>
  <c r="CN207" i="3"/>
  <c r="CN162" i="3"/>
  <c r="CN108" i="3"/>
  <c r="CN132" i="3"/>
  <c r="CN79" i="3"/>
  <c r="CN244" i="3"/>
  <c r="CN233" i="3"/>
  <c r="CN110" i="3"/>
  <c r="CN213" i="3"/>
  <c r="CN216" i="3"/>
  <c r="CN295" i="3"/>
  <c r="CN175" i="3"/>
  <c r="CN292" i="3"/>
  <c r="CN157" i="3"/>
  <c r="CN71" i="3"/>
  <c r="CN198" i="3"/>
  <c r="CN206" i="3"/>
  <c r="CN178" i="3"/>
  <c r="CN109" i="3"/>
  <c r="CN303" i="3"/>
  <c r="CN231" i="3"/>
  <c r="CN290" i="3"/>
  <c r="CN35" i="3"/>
  <c r="CN75" i="3"/>
  <c r="CN317" i="3"/>
  <c r="CN111" i="3"/>
  <c r="CN191" i="3"/>
  <c r="CN38" i="3"/>
  <c r="CN190" i="3"/>
  <c r="CN234" i="3"/>
  <c r="CN294" i="3"/>
  <c r="CN212" i="3"/>
  <c r="CN45" i="3"/>
  <c r="CN185" i="3"/>
  <c r="CN250" i="3"/>
  <c r="CN219" i="3"/>
  <c r="CN34" i="3"/>
  <c r="CN50" i="3"/>
  <c r="CN214" i="3"/>
  <c r="CN243" i="3"/>
  <c r="CN249" i="3"/>
  <c r="CN134" i="3"/>
  <c r="CN270" i="3"/>
  <c r="CN237" i="3"/>
  <c r="CN258" i="3"/>
  <c r="CN177" i="3"/>
  <c r="CN304" i="3"/>
  <c r="CN238" i="3"/>
  <c r="CN118" i="3"/>
  <c r="CN59" i="3"/>
  <c r="CN182" i="3"/>
  <c r="CN298" i="3"/>
  <c r="CN100" i="3"/>
  <c r="CN267" i="3"/>
  <c r="CN307" i="3"/>
  <c r="CN46" i="3"/>
  <c r="CN91" i="3"/>
  <c r="CN139" i="3"/>
  <c r="CN155" i="3"/>
  <c r="CN246" i="3"/>
  <c r="CN180" i="3"/>
  <c r="CN117" i="3"/>
  <c r="CN77" i="3"/>
  <c r="CN78" i="3"/>
  <c r="CN326" i="3"/>
  <c r="CN169" i="3"/>
  <c r="CN84" i="3"/>
  <c r="CN150" i="3"/>
  <c r="CN52" i="3"/>
  <c r="CN324" i="3"/>
  <c r="CN151" i="3"/>
  <c r="CN312" i="3"/>
  <c r="CN124" i="3"/>
  <c r="CN42" i="3"/>
  <c r="CN105" i="3"/>
  <c r="CN136" i="3"/>
  <c r="CN228" i="3"/>
  <c r="CN133" i="3"/>
  <c r="CN183" i="3"/>
  <c r="CN222" i="3"/>
  <c r="CN287" i="3"/>
  <c r="CN256" i="3"/>
  <c r="CN76" i="3"/>
  <c r="CN97" i="3"/>
  <c r="CN153" i="3"/>
  <c r="CN170" i="3"/>
  <c r="CN268" i="3"/>
  <c r="CN200" i="3"/>
  <c r="CN241" i="3"/>
  <c r="CN242" i="3"/>
  <c r="CN125" i="3"/>
  <c r="CN172" i="3"/>
  <c r="CN186" i="3"/>
  <c r="CN208" i="3"/>
  <c r="CN236" i="3"/>
  <c r="CN176" i="3"/>
  <c r="CN313" i="3"/>
  <c r="CN163" i="3"/>
  <c r="CN164" i="3"/>
  <c r="CN127" i="3"/>
  <c r="CN128" i="3"/>
  <c r="CN145" i="3"/>
  <c r="CN146" i="3"/>
  <c r="CN321" i="3"/>
  <c r="CN67" i="3"/>
  <c r="CN141" i="3"/>
  <c r="CN165" i="3"/>
  <c r="CN166" i="3"/>
  <c r="CN253" i="3"/>
  <c r="CN254" i="3"/>
  <c r="CN264" i="3"/>
  <c r="CN49" i="3"/>
  <c r="CN217" i="3"/>
  <c r="CN218" i="3"/>
  <c r="CN305" i="3"/>
  <c r="CN261" i="3"/>
  <c r="CN262" i="3"/>
  <c r="CN60" i="3"/>
  <c r="CN104" i="3"/>
  <c r="CN197" i="3"/>
  <c r="CN333" i="3"/>
  <c r="CN332" i="3"/>
  <c r="CN204" i="3"/>
  <c r="CN220" i="3"/>
  <c r="CN57" i="3"/>
  <c r="CN58" i="3"/>
  <c r="CN113" i="3"/>
  <c r="CN137" i="3"/>
  <c r="CN138" i="3"/>
  <c r="CN43" i="3"/>
  <c r="CN115" i="3"/>
  <c r="CN203" i="3"/>
  <c r="CN251" i="3"/>
  <c r="CN252" i="3"/>
  <c r="CN275" i="3"/>
  <c r="CN276" i="3"/>
  <c r="CN299" i="3"/>
  <c r="CN300" i="3"/>
  <c r="CN308" i="3"/>
  <c r="CN116" i="3"/>
  <c r="CN314" i="3"/>
  <c r="CN126" i="3"/>
  <c r="CN61" i="3"/>
  <c r="CN62" i="3"/>
  <c r="CN189" i="3"/>
  <c r="CN199" i="3"/>
  <c r="CN263" i="3"/>
  <c r="CN92" i="3"/>
  <c r="CN95" i="3"/>
  <c r="CN96" i="3"/>
  <c r="CN143" i="3"/>
  <c r="CN73" i="3"/>
  <c r="CN121" i="3"/>
  <c r="CN122" i="3"/>
  <c r="CN281" i="3"/>
  <c r="CN329" i="3"/>
  <c r="CN330" i="3"/>
  <c r="CN40" i="3"/>
  <c r="CN114" i="3"/>
  <c r="CN154" i="3"/>
  <c r="CN192" i="3"/>
  <c r="CN74" i="3"/>
  <c r="CN120" i="3"/>
  <c r="CN142" i="3"/>
  <c r="CN140" i="3"/>
  <c r="CN33" i="3"/>
  <c r="CN129" i="3"/>
  <c r="CN130" i="3"/>
  <c r="CN201" i="3"/>
  <c r="CN36" i="3"/>
  <c r="CN173" i="3"/>
  <c r="CN174" i="3"/>
  <c r="CN89" i="3"/>
  <c r="CN209" i="3"/>
  <c r="CN210" i="3"/>
  <c r="CN51" i="3"/>
  <c r="CN323" i="3"/>
  <c r="CN101" i="3"/>
  <c r="CN102" i="3"/>
  <c r="CN301" i="3"/>
  <c r="CN224" i="3"/>
  <c r="CN69" i="3"/>
  <c r="CN39" i="3"/>
  <c r="CN87" i="3"/>
  <c r="CN88" i="3"/>
  <c r="CN41" i="3"/>
  <c r="CN272" i="3"/>
  <c r="CN72" i="3"/>
  <c r="CN65" i="3"/>
  <c r="CN66" i="3"/>
  <c r="CN315" i="3"/>
  <c r="CN316" i="3"/>
  <c r="CN70" i="3"/>
  <c r="CN93" i="3"/>
  <c r="CN94" i="3"/>
  <c r="CN327" i="3"/>
  <c r="CN328" i="3"/>
  <c r="CN286" i="3"/>
  <c r="CN63" i="3"/>
  <c r="CN159" i="3"/>
  <c r="CN160" i="3"/>
  <c r="CN319" i="3"/>
  <c r="CN322" i="3"/>
  <c r="CN81" i="3"/>
  <c r="CN82" i="3"/>
  <c r="CN225" i="3"/>
  <c r="CN226" i="3"/>
  <c r="CN273" i="3"/>
  <c r="CN274" i="3"/>
  <c r="CN99" i="3"/>
  <c r="CN68" i="3"/>
  <c r="CN302" i="3"/>
  <c r="CN309" i="3"/>
  <c r="CN103" i="3"/>
  <c r="CN215" i="3"/>
  <c r="CN47" i="3"/>
  <c r="CN161" i="3"/>
  <c r="CN306" i="3"/>
  <c r="CN202" i="3"/>
  <c r="CN48" i="3"/>
  <c r="CN83" i="3"/>
  <c r="CN107" i="3"/>
  <c r="CN131" i="3"/>
  <c r="CN147" i="3"/>
  <c r="CN148" i="3"/>
  <c r="CN187" i="3"/>
  <c r="CN188" i="3"/>
  <c r="CN211" i="3"/>
  <c r="CN259" i="3"/>
  <c r="CN260" i="3"/>
  <c r="CN229" i="3"/>
  <c r="CN112" i="3"/>
  <c r="CN106" i="3"/>
  <c r="CN44" i="3"/>
  <c r="CN158" i="3"/>
  <c r="CN55" i="3"/>
  <c r="CN56" i="3"/>
  <c r="CN135" i="3"/>
  <c r="CN167" i="3"/>
  <c r="CN168" i="3"/>
  <c r="CN247" i="3"/>
  <c r="CN248" i="3"/>
  <c r="CN265" i="3"/>
  <c r="CN266" i="3"/>
  <c r="CN297" i="3"/>
  <c r="CN284" i="3"/>
  <c r="CN184" i="3"/>
  <c r="CN196" i="3"/>
  <c r="CN179" i="3"/>
  <c r="CN195" i="3"/>
  <c r="CN291" i="3"/>
  <c r="CN331" i="3"/>
  <c r="CN149" i="3"/>
  <c r="CN205" i="3"/>
  <c r="CN293" i="3"/>
  <c r="CN320" i="3"/>
  <c r="CN318" i="3"/>
  <c r="CN296" i="3"/>
  <c r="CN53" i="3"/>
  <c r="CN54" i="3"/>
  <c r="CN221" i="3"/>
  <c r="CN255" i="3"/>
  <c r="CN279" i="3"/>
  <c r="CN280" i="3"/>
  <c r="CN232" i="3"/>
  <c r="CN193" i="3"/>
  <c r="CN194" i="3"/>
  <c r="CN152" i="3"/>
  <c r="CN123" i="3"/>
  <c r="CN85" i="3"/>
  <c r="CN245" i="3"/>
  <c r="CN277" i="3"/>
  <c r="CN288" i="3"/>
  <c r="CN240" i="3"/>
  <c r="CN80" i="3"/>
  <c r="CN37" i="3"/>
  <c r="CN181" i="3"/>
  <c r="CN156" i="3"/>
  <c r="CN278" i="3"/>
  <c r="CN257" i="3"/>
  <c r="CN289" i="3"/>
</calcChain>
</file>

<file path=xl/sharedStrings.xml><?xml version="1.0" encoding="utf-8"?>
<sst xmlns="http://schemas.openxmlformats.org/spreadsheetml/2006/main" count="692" uniqueCount="191">
  <si>
    <t>FQ1</t>
    <phoneticPr fontId="2"/>
  </si>
  <si>
    <t>FQ3</t>
  </si>
  <si>
    <t>FQ4</t>
  </si>
  <si>
    <t>FQ5</t>
  </si>
  <si>
    <t>FQ6</t>
  </si>
  <si>
    <t>FQ7</t>
  </si>
  <si>
    <t>FQ8</t>
  </si>
  <si>
    <t>FQ9</t>
  </si>
  <si>
    <t>FQC</t>
    <phoneticPr fontId="2"/>
  </si>
  <si>
    <t>FQA</t>
    <phoneticPr fontId="2"/>
  </si>
  <si>
    <t>FQB</t>
    <phoneticPr fontId="2"/>
  </si>
  <si>
    <t>FQ2</t>
    <phoneticPr fontId="2"/>
  </si>
  <si>
    <t>!1FQ1QSTN</t>
    <phoneticPr fontId="2"/>
  </si>
  <si>
    <t>FHD</t>
  </si>
  <si>
    <t>!1FHDQSTN</t>
    <phoneticPr fontId="2"/>
  </si>
  <si>
    <t>!1FQ2QSTN</t>
    <phoneticPr fontId="2"/>
  </si>
  <si>
    <t>!1FQ3QSTN</t>
  </si>
  <si>
    <t>!1FQ4QSTN</t>
  </si>
  <si>
    <t>!1FQ5QSTN</t>
  </si>
  <si>
    <t>!1FQ6QSTN</t>
  </si>
  <si>
    <t>!1FQ7QSTN</t>
  </si>
  <si>
    <t>!1FQ8QSTN</t>
  </si>
  <si>
    <t>!1FQ9QSTN</t>
  </si>
  <si>
    <t>!1FQAQSTN</t>
    <phoneticPr fontId="2"/>
  </si>
  <si>
    <t>!1FQBQSTN</t>
    <phoneticPr fontId="2"/>
  </si>
  <si>
    <t>!1FQCQSTN</t>
    <phoneticPr fontId="2"/>
  </si>
  <si>
    <t>Band1</t>
    <phoneticPr fontId="2"/>
  </si>
  <si>
    <t>Band2</t>
    <phoneticPr fontId="2"/>
  </si>
  <si>
    <t>Band3</t>
  </si>
  <si>
    <t>Band4</t>
  </si>
  <si>
    <t>Band5</t>
  </si>
  <si>
    <t>Band6</t>
  </si>
  <si>
    <t>Band7</t>
  </si>
  <si>
    <t>Band8</t>
  </si>
  <si>
    <t>Band9</t>
  </si>
  <si>
    <t>Band10</t>
  </si>
  <si>
    <t>Band11</t>
  </si>
  <si>
    <t>Band12</t>
  </si>
  <si>
    <t>Q</t>
  </si>
  <si>
    <t>Q</t>
    <phoneticPr fontId="2"/>
  </si>
  <si>
    <t>EQ</t>
  </si>
  <si>
    <t>2次IIRフィルタ</t>
  </si>
  <si>
    <t>fs</t>
  </si>
  <si>
    <t>開始周波数</t>
  </si>
  <si>
    <t>a0</t>
  </si>
  <si>
    <t>a1</t>
  </si>
  <si>
    <t>a2</t>
  </si>
  <si>
    <t>b1</t>
  </si>
  <si>
    <t>b2</t>
  </si>
  <si>
    <t>frecuency</t>
    <phoneticPr fontId="3"/>
  </si>
  <si>
    <t>cos(2πf/fs)</t>
  </si>
  <si>
    <t>sin(2πf/fs)</t>
  </si>
  <si>
    <t>cos(4πf/fs)</t>
  </si>
  <si>
    <t>sin(4πf/fs)</t>
  </si>
  <si>
    <t>real</t>
  </si>
  <si>
    <t>image</t>
  </si>
  <si>
    <t>magnitude</t>
  </si>
  <si>
    <t>phase</t>
  </si>
  <si>
    <t>G delay</t>
  </si>
  <si>
    <t>dB</t>
  </si>
  <si>
    <t>1decadeの長さ</t>
    <phoneticPr fontId="2"/>
  </si>
  <si>
    <t>filter 1</t>
    <phoneticPr fontId="3"/>
  </si>
  <si>
    <t>filter 2</t>
    <phoneticPr fontId="3"/>
  </si>
  <si>
    <t>filter 3</t>
    <phoneticPr fontId="3"/>
  </si>
  <si>
    <t>filter 4</t>
    <phoneticPr fontId="3"/>
  </si>
  <si>
    <t>filter 5</t>
    <phoneticPr fontId="3"/>
  </si>
  <si>
    <t>filter 6</t>
    <phoneticPr fontId="3"/>
  </si>
  <si>
    <t>filter 7</t>
    <phoneticPr fontId="3"/>
  </si>
  <si>
    <t>filter 8</t>
    <phoneticPr fontId="3"/>
  </si>
  <si>
    <t>filter 9</t>
    <phoneticPr fontId="3"/>
  </si>
  <si>
    <t>filter 10</t>
    <phoneticPr fontId="3"/>
  </si>
  <si>
    <t>filter 11</t>
    <phoneticPr fontId="3"/>
  </si>
  <si>
    <t>filter 12</t>
    <phoneticPr fontId="3"/>
  </si>
  <si>
    <t>Total</t>
    <phoneticPr fontId="3"/>
  </si>
  <si>
    <t>[dB]</t>
  </si>
  <si>
    <t>補正カーブ</t>
    <rPh sb="0" eb="2">
      <t>ホセイ</t>
    </rPh>
    <phoneticPr fontId="3"/>
  </si>
  <si>
    <t>b0</t>
  </si>
  <si>
    <t>b0</t>
    <phoneticPr fontId="2"/>
  </si>
  <si>
    <t>b1</t>
    <phoneticPr fontId="2"/>
  </si>
  <si>
    <t>b2</t>
    <phoneticPr fontId="2"/>
  </si>
  <si>
    <t>a1</t>
    <phoneticPr fontId="2"/>
  </si>
  <si>
    <t>a2</t>
    <phoneticPr fontId="2"/>
  </si>
  <si>
    <t>[Hz]</t>
  </si>
  <si>
    <t>gain</t>
  </si>
  <si>
    <t>fc</t>
    <phoneticPr fontId="3"/>
  </si>
  <si>
    <t>k</t>
  </si>
  <si>
    <t>ω0</t>
  </si>
  <si>
    <t>α</t>
  </si>
  <si>
    <t>Type</t>
    <phoneticPr fontId="3"/>
  </si>
  <si>
    <t>A</t>
  </si>
  <si>
    <t>√A/Q</t>
  </si>
  <si>
    <t>ω0</t>
    <phoneticPr fontId="3"/>
  </si>
  <si>
    <t>tan</t>
    <phoneticPr fontId="2"/>
  </si>
  <si>
    <t>tan2</t>
    <phoneticPr fontId="3"/>
  </si>
  <si>
    <t>この下の部分は編集しないで下さい。</t>
    <rPh sb="2" eb="3">
      <t>シタ</t>
    </rPh>
    <rPh sb="4" eb="6">
      <t>ブブン</t>
    </rPh>
    <rPh sb="7" eb="9">
      <t>ヘンシュウ</t>
    </rPh>
    <rPh sb="13" eb="14">
      <t>クダ</t>
    </rPh>
    <phoneticPr fontId="2"/>
  </si>
  <si>
    <t>Clip Level</t>
    <phoneticPr fontId="3"/>
  </si>
  <si>
    <t>Digital Domain</t>
    <phoneticPr fontId="3"/>
  </si>
  <si>
    <t>Total Gain</t>
    <phoneticPr fontId="3"/>
  </si>
  <si>
    <t>Band No.</t>
    <phoneticPr fontId="2"/>
  </si>
  <si>
    <t>ISCP Command</t>
    <phoneticPr fontId="2"/>
  </si>
  <si>
    <t>Headrom
[dB]</t>
    <phoneticPr fontId="2"/>
  </si>
  <si>
    <t>Headroom</t>
    <phoneticPr fontId="2"/>
  </si>
  <si>
    <t>!1FQ1003E80A0000</t>
  </si>
  <si>
    <t>!1FQ2003E80A0000</t>
  </si>
  <si>
    <t>!1FQ3003E80A0000</t>
  </si>
  <si>
    <t>!1FQ4003E80A0000</t>
  </si>
  <si>
    <t>!1FQ5003E80A0000</t>
  </si>
  <si>
    <t>!1FQ6003E80A0000</t>
  </si>
  <si>
    <t>!1FQ7003E80A0000</t>
  </si>
  <si>
    <t>!1FQ8003E80A0000</t>
  </si>
  <si>
    <t>!1FQ9003E80A0000</t>
  </si>
  <si>
    <t>!1FQA003E80A0000</t>
  </si>
  <si>
    <t>!1FQB003E80A0000</t>
  </si>
  <si>
    <t>!1FQC003E80A0000</t>
  </si>
  <si>
    <t>!1FHD00</t>
  </si>
  <si>
    <t>EQ:Parametric EQ
LSF:Low Shelving
HSF:High Shelving
LPF:Low Pass
HPF:High Pass</t>
    <phoneticPr fontId="2"/>
  </si>
  <si>
    <t>自動抽出</t>
    <rPh sb="0" eb="2">
      <t>ジドウ</t>
    </rPh>
    <rPh sb="2" eb="4">
      <t>チュウシュツ</t>
    </rPh>
    <phoneticPr fontId="2"/>
  </si>
  <si>
    <t>設定項目</t>
    <rPh sb="0" eb="2">
      <t>セッテイ</t>
    </rPh>
    <rPh sb="2" eb="4">
      <t>コウモク</t>
    </rPh>
    <phoneticPr fontId="2"/>
  </si>
  <si>
    <t>青線が赤線を超えた場合は＋ボタンを押してください</t>
    <rPh sb="0" eb="1">
      <t>アオ</t>
    </rPh>
    <rPh sb="1" eb="2">
      <t>セン</t>
    </rPh>
    <rPh sb="3" eb="5">
      <t>アカセン</t>
    </rPh>
    <rPh sb="6" eb="7">
      <t>コ</t>
    </rPh>
    <rPh sb="9" eb="11">
      <t>バアイ</t>
    </rPh>
    <rPh sb="17" eb="18">
      <t>オ</t>
    </rPh>
    <phoneticPr fontId="2"/>
  </si>
  <si>
    <t>必要に応じて設定</t>
    <rPh sb="0" eb="2">
      <t>ヒツヨウ</t>
    </rPh>
    <rPh sb="3" eb="4">
      <t>オウ</t>
    </rPh>
    <rPh sb="6" eb="8">
      <t>セッテイ</t>
    </rPh>
    <phoneticPr fontId="2"/>
  </si>
  <si>
    <t>*注意</t>
    <rPh sb="1" eb="3">
      <t>チュウイ</t>
    </rPh>
    <phoneticPr fontId="2"/>
  </si>
  <si>
    <t>範囲:
1Hz～20kHz
Step:
1Hz</t>
    <rPh sb="0" eb="2">
      <t>ハンイ</t>
    </rPh>
    <phoneticPr fontId="2"/>
  </si>
  <si>
    <t>範囲:
0.1～10
Step:
0.1</t>
    <rPh sb="0" eb="2">
      <t>ハンイ</t>
    </rPh>
    <phoneticPr fontId="2"/>
  </si>
  <si>
    <t>範囲:
-12dB～+12dB
Step:
0.1dB</t>
    <rPh sb="0" eb="2">
      <t>ハンイ</t>
    </rPh>
    <phoneticPr fontId="2"/>
  </si>
  <si>
    <t>ゲイン
[dB]</t>
    <phoneticPr fontId="2"/>
  </si>
  <si>
    <t>カットオフ
[Hz]</t>
    <phoneticPr fontId="2"/>
  </si>
  <si>
    <t>フィルター タイプ</t>
    <phoneticPr fontId="2"/>
  </si>
  <si>
    <t xml:space="preserve">EQ設定用　ISCP Command </t>
    <phoneticPr fontId="2"/>
  </si>
  <si>
    <t xml:space="preserve">現状設定確認用　ISCP Command </t>
    <phoneticPr fontId="2"/>
  </si>
  <si>
    <t xml:space="preserve">初期化用　ISCP Command </t>
    <phoneticPr fontId="2"/>
  </si>
  <si>
    <t>DSP ヘッドルーム用　 ISCP Command</t>
    <rPh sb="10" eb="11">
      <t>ヨウ</t>
    </rPh>
    <phoneticPr fontId="2"/>
  </si>
  <si>
    <t>範囲:0dB～+12dB
Step:1dB</t>
    <rPh sb="0" eb="2">
      <t>ハンイ</t>
    </rPh>
    <phoneticPr fontId="2"/>
  </si>
  <si>
    <t>Total Gain（青実線）がClip Level(赤実線）を超えた場合、音声に歪みを感じる可能性があります。その場合はheadroom値を調整してDigital Domain（青点線）がClip Levelを下回るようにしてください。</t>
    <rPh sb="11" eb="12">
      <t>アオ</t>
    </rPh>
    <rPh sb="12" eb="14">
      <t>ジッセン</t>
    </rPh>
    <rPh sb="27" eb="28">
      <t>アカ</t>
    </rPh>
    <rPh sb="32" eb="33">
      <t>コ</t>
    </rPh>
    <rPh sb="35" eb="37">
      <t>バアイ</t>
    </rPh>
    <rPh sb="38" eb="40">
      <t>オンセイ</t>
    </rPh>
    <rPh sb="41" eb="42">
      <t>ヒズ</t>
    </rPh>
    <rPh sb="44" eb="45">
      <t>カン</t>
    </rPh>
    <rPh sb="47" eb="50">
      <t>カノウセイ</t>
    </rPh>
    <rPh sb="58" eb="60">
      <t>バアイ</t>
    </rPh>
    <rPh sb="69" eb="70">
      <t>アタイ</t>
    </rPh>
    <rPh sb="71" eb="73">
      <t>チョウセイ</t>
    </rPh>
    <rPh sb="90" eb="91">
      <t>アオ</t>
    </rPh>
    <rPh sb="91" eb="93">
      <t>テンセン</t>
    </rPh>
    <rPh sb="106" eb="108">
      <t>シタマワ</t>
    </rPh>
    <phoneticPr fontId="2"/>
  </si>
  <si>
    <t>EQ設定</t>
    <rPh sb="2" eb="4">
      <t>セッテイ</t>
    </rPh>
    <phoneticPr fontId="2"/>
  </si>
  <si>
    <t>赤枠内をコピーします</t>
    <rPh sb="0" eb="1">
      <t>アカ</t>
    </rPh>
    <rPh sb="1" eb="2">
      <t>ワク</t>
    </rPh>
    <rPh sb="2" eb="3">
      <t>ナイ</t>
    </rPh>
    <phoneticPr fontId="2"/>
  </si>
  <si>
    <t>Headroom設定</t>
    <rPh sb="8" eb="10">
      <t>セッテイ</t>
    </rPh>
    <phoneticPr fontId="2"/>
  </si>
  <si>
    <t>232C通信ツールにペーストして設定します</t>
    <rPh sb="4" eb="6">
      <t>ツウシン</t>
    </rPh>
    <rPh sb="16" eb="18">
      <t>セッテイ</t>
    </rPh>
    <phoneticPr fontId="2"/>
  </si>
  <si>
    <t>EQ状態確認</t>
    <rPh sb="2" eb="4">
      <t>ジョウタイ</t>
    </rPh>
    <rPh sb="4" eb="6">
      <t>カクニン</t>
    </rPh>
    <phoneticPr fontId="2"/>
  </si>
  <si>
    <t>現状の設定が確認できます</t>
    <rPh sb="0" eb="2">
      <t>ゲンジョウ</t>
    </rPh>
    <rPh sb="3" eb="5">
      <t>セッテイ</t>
    </rPh>
    <rPh sb="6" eb="8">
      <t>カクニン</t>
    </rPh>
    <phoneticPr fontId="2"/>
  </si>
  <si>
    <t>Headroom確認</t>
    <rPh sb="8" eb="10">
      <t>カクニン</t>
    </rPh>
    <phoneticPr fontId="2"/>
  </si>
  <si>
    <t>初期化</t>
    <rPh sb="0" eb="3">
      <t>ショキカ</t>
    </rPh>
    <phoneticPr fontId="2"/>
  </si>
  <si>
    <t>Maker</t>
    <phoneticPr fontId="2"/>
  </si>
  <si>
    <t>型番</t>
    <rPh sb="0" eb="2">
      <t>カタバン</t>
    </rPh>
    <phoneticPr fontId="2"/>
  </si>
  <si>
    <t>COMMAND</t>
    <phoneticPr fontId="2"/>
  </si>
  <si>
    <t>BOSE</t>
    <phoneticPr fontId="2"/>
  </si>
  <si>
    <t>DS-16F</t>
    <phoneticPr fontId="2"/>
  </si>
  <si>
    <t>!1FQ1400500A0000</t>
  </si>
  <si>
    <t>JBL</t>
    <phoneticPr fontId="2"/>
  </si>
  <si>
    <t>24CTM</t>
    <phoneticPr fontId="2"/>
  </si>
  <si>
    <t>!1FQ14006E0A0000</t>
  </si>
  <si>
    <t>OSUMI</t>
    <phoneticPr fontId="2"/>
  </si>
  <si>
    <t>OE-233Ⅱ</t>
    <phoneticPr fontId="2"/>
  </si>
  <si>
    <t>!1FQ24005A0A0000</t>
  </si>
  <si>
    <t>!1FQ24006E0A0000</t>
  </si>
  <si>
    <t>!1FQ3000660F001C</t>
  </si>
  <si>
    <t>!1FQ40008C05FFEF</t>
  </si>
  <si>
    <t>!1FQ40008214001E</t>
  </si>
  <si>
    <t>!1FQ500A8C0A0020</t>
  </si>
  <si>
    <t>!1FQ5000A00AFFE2</t>
  </si>
  <si>
    <t>!1FQ600FA00AFFE9</t>
  </si>
  <si>
    <t>!1FQ600DAC08000F</t>
  </si>
  <si>
    <t>!1FQ7013240A0032</t>
  </si>
  <si>
    <t>!1FQ7017700AFFF1</t>
  </si>
  <si>
    <t>!1FQ801F400AFFE7</t>
  </si>
  <si>
    <t>!1FQ801F400AFFE0</t>
  </si>
  <si>
    <t>!1FQ903A9805002D</t>
  </si>
  <si>
    <t>!1FQ902EE00A0021</t>
  </si>
  <si>
    <t>!1FQA2012C02FFEC</t>
  </si>
  <si>
    <t>!1FQA2032006FFF6</t>
  </si>
  <si>
    <t>!1FQB203E804FFE2</t>
  </si>
  <si>
    <t>!1FQB207D008FFF1</t>
  </si>
  <si>
    <t>!1FQC3445C070000</t>
  </si>
  <si>
    <t>!1FQC34650070000</t>
  </si>
  <si>
    <t>DS-40F</t>
    <phoneticPr fontId="2"/>
  </si>
  <si>
    <t>!1FQ1400410A0000</t>
  </si>
  <si>
    <t>!1FQ24004B0A0000</t>
  </si>
  <si>
    <t>!1FQ30005009001E</t>
  </si>
  <si>
    <t>!1FQ4000FA040011</t>
  </si>
  <si>
    <t>!1FQ500258050012</t>
  </si>
  <si>
    <t>!1FQ6007D004FFF1</t>
  </si>
  <si>
    <t>!1FQ7011940A0006</t>
  </si>
  <si>
    <t>!1FQ80189C0DFFF1</t>
  </si>
  <si>
    <t>!1FQ901DB0080011</t>
  </si>
  <si>
    <t>!1FQA02CEC0AFFCD</t>
  </si>
  <si>
    <t>!1FQB03E800A003D</t>
  </si>
  <si>
    <t>!1FQ140046070000</t>
  </si>
  <si>
    <t>!1FQ240046070000</t>
  </si>
  <si>
    <t>!1FQ3001900A0032</t>
  </si>
  <si>
    <t>!1FQA202BC08FFEC</t>
  </si>
  <si>
    <t>!1FQB207D005FFEC</t>
  </si>
  <si>
    <t>補正フィルター周波数特性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</si>
</sst>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0_ "/>
    <numFmt numFmtId="177" formatCode="0.000000_ "/>
    <numFmt numFmtId="178" formatCode="0.00_ "/>
    <numFmt numFmtId="179" formatCode="0.0_ "/>
    <numFmt numFmtId="180" formatCode="0.0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1F3864"/>
      <name val="ＭＳ ゴシック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0070C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rgb="FFFF0000"/>
      </left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1" fontId="6" fillId="0" borderId="0" xfId="0" applyNumberFormat="1" applyFont="1" applyAlignment="1">
      <alignment horizontal="center" vertical="center"/>
    </xf>
    <xf numFmtId="0" fontId="1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2" borderId="9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quotePrefix="1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8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11" fillId="0" borderId="3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8" xfId="0" applyFont="1" applyFill="1" applyBorder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6" xfId="0" applyFont="1" applyFill="1" applyBorder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76908542071712E-2"/>
          <c:y val="6.1926371361347154E-2"/>
          <c:w val="0.88488316490803021"/>
          <c:h val="0.8812899491373347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data!$CS$32</c:f>
              <c:strCache>
                <c:ptCount val="1"/>
                <c:pt idx="0">
                  <c:v>Clip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data!$E$33:$E$333</c:f>
              <c:numCache>
                <c:formatCode>0.00_ </c:formatCode>
                <c:ptCount val="301"/>
                <c:pt idx="0">
                  <c:v>20</c:v>
                </c:pt>
                <c:pt idx="1">
                  <c:v>20.465859845615082</c:v>
                </c:pt>
                <c:pt idx="2">
                  <c:v>20.942570961017992</c:v>
                </c:pt>
                <c:pt idx="3">
                  <c:v>21.430386104752127</c:v>
                </c:pt>
                <c:pt idx="4">
                  <c:v>21.9295639228637</c:v>
                </c:pt>
                <c:pt idx="5">
                  <c:v>22.440369086039272</c:v>
                </c:pt>
                <c:pt idx="6">
                  <c:v>22.963072429937657</c:v>
                </c:pt>
                <c:pt idx="7">
                  <c:v>23.49795109879059</c:v>
                </c:pt>
                <c:pt idx="8">
                  <c:v>24.045288692348258</c:v>
                </c:pt>
                <c:pt idx="9">
                  <c:v>24.605375416247632</c:v>
                </c:pt>
                <c:pt idx="10">
                  <c:v>25.178508235883346</c:v>
                </c:pt>
                <c:pt idx="11">
                  <c:v>25.764991033862682</c:v>
                </c:pt>
                <c:pt idx="12">
                  <c:v>26.365134771128144</c:v>
                </c:pt>
                <c:pt idx="13">
                  <c:v>26.979257651833073</c:v>
                </c:pt>
                <c:pt idx="14">
                  <c:v>27.607685292057699</c:v>
                </c:pt>
                <c:pt idx="15">
                  <c:v>28.250750892455088</c:v>
                </c:pt>
                <c:pt idx="16">
                  <c:v>28.908795414918551</c:v>
                </c:pt>
                <c:pt idx="17">
                  <c:v>29.582167763364147</c:v>
                </c:pt>
                <c:pt idx="18">
                  <c:v>30.271224968724162</c:v>
                </c:pt>
                <c:pt idx="19">
                  <c:v>30.97633237824963</c:v>
                </c:pt>
                <c:pt idx="20">
                  <c:v>31.697863849222273</c:v>
                </c:pt>
                <c:pt idx="21">
                  <c:v>32.436201947178603</c:v>
                </c:pt>
                <c:pt idx="22">
                  <c:v>33.191738148751213</c:v>
                </c:pt>
                <c:pt idx="23">
                  <c:v>33.964873049234889</c:v>
                </c:pt>
                <c:pt idx="24">
                  <c:v>34.756016574987513</c:v>
                </c:pt>
                <c:pt idx="25">
                  <c:v>35.565588200778457</c:v>
                </c:pt>
                <c:pt idx="26">
                  <c:v>36.394017172199675</c:v>
                </c:pt>
                <c:pt idx="27">
                  <c:v>37.241742733257354</c:v>
                </c:pt>
                <c:pt idx="28">
                  <c:v>38.109214359264946</c:v>
                </c:pt>
                <c:pt idx="29">
                  <c:v>38.996891995160908</c:v>
                </c:pt>
                <c:pt idx="30">
                  <c:v>39.905246299377595</c:v>
                </c:pt>
                <c:pt idx="31">
                  <c:v>40.834758893390593</c:v>
                </c:pt>
                <c:pt idx="32">
                  <c:v>41.785922617080793</c:v>
                </c:pt>
                <c:pt idx="33">
                  <c:v>42.759241790044641</c:v>
                </c:pt>
                <c:pt idx="34">
                  <c:v>43.755232478991047</c:v>
                </c:pt>
                <c:pt idx="35">
                  <c:v>44.774422771366787</c:v>
                </c:pt>
                <c:pt idx="36">
                  <c:v>45.817353055355461</c:v>
                </c:pt>
                <c:pt idx="37">
                  <c:v>46.884576306398444</c:v>
                </c:pt>
                <c:pt idx="38">
                  <c:v>47.976658380389814</c:v>
                </c:pt>
                <c:pt idx="39">
                  <c:v>49.09417831370061</c:v>
                </c:pt>
                <c:pt idx="40">
                  <c:v>50.237728630191612</c:v>
                </c:pt>
                <c:pt idx="41">
                  <c:v>51.40791565537728</c:v>
                </c:pt>
                <c:pt idx="42">
                  <c:v>52.605359837907642</c:v>
                </c:pt>
                <c:pt idx="43">
                  <c:v>53.830696078538324</c:v>
                </c:pt>
                <c:pt idx="44">
                  <c:v>55.084574066763324</c:v>
                </c:pt>
                <c:pt idx="45">
                  <c:v>56.367658625289081</c:v>
                </c:pt>
                <c:pt idx="46">
                  <c:v>57.680630062532117</c:v>
                </c:pt>
                <c:pt idx="47">
                  <c:v>59.024184533327713</c:v>
                </c:pt>
                <c:pt idx="48">
                  <c:v>60.399034408040329</c:v>
                </c:pt>
                <c:pt idx="49">
                  <c:v>61.80590865027181</c:v>
                </c:pt>
                <c:pt idx="50">
                  <c:v>63.245553203367592</c:v>
                </c:pt>
                <c:pt idx="51">
                  <c:v>64.718731385925679</c:v>
                </c:pt>
                <c:pt idx="52">
                  <c:v>66.226224296518239</c:v>
                </c:pt>
                <c:pt idx="53">
                  <c:v>67.768831227840536</c:v>
                </c:pt>
                <c:pt idx="54">
                  <c:v>69.347370090506345</c:v>
                </c:pt>
                <c:pt idx="55">
                  <c:v>70.96267784671511</c:v>
                </c:pt>
                <c:pt idx="56">
                  <c:v>72.615610954020283</c:v>
                </c:pt>
                <c:pt idx="57">
                  <c:v>74.307045819434506</c:v>
                </c:pt>
                <c:pt idx="58">
                  <c:v>76.037879264112235</c:v>
                </c:pt>
                <c:pt idx="59">
                  <c:v>77.809028998856135</c:v>
                </c:pt>
                <c:pt idx="60">
                  <c:v>79.621434110699454</c:v>
                </c:pt>
                <c:pt idx="61">
                  <c:v>81.476055560822559</c:v>
                </c:pt>
                <c:pt idx="62">
                  <c:v>83.373876694067093</c:v>
                </c:pt>
                <c:pt idx="63">
                  <c:v>85.315903760318548</c:v>
                </c:pt>
                <c:pt idx="64">
                  <c:v>87.30316644803321</c:v>
                </c:pt>
                <c:pt idx="65">
                  <c:v>89.336718430192633</c:v>
                </c:pt>
                <c:pt idx="66">
                  <c:v>91.417637922975018</c:v>
                </c:pt>
                <c:pt idx="67">
                  <c:v>93.547028257439678</c:v>
                </c:pt>
                <c:pt idx="68">
                  <c:v>95.726018464527684</c:v>
                </c:pt>
                <c:pt idx="69">
                  <c:v>97.95576387368925</c:v>
                </c:pt>
                <c:pt idx="70">
                  <c:v>100.23744672545446</c:v>
                </c:pt>
                <c:pt idx="71">
                  <c:v>102.57227679827298</c:v>
                </c:pt>
                <c:pt idx="72">
                  <c:v>104.96149204995453</c:v>
                </c:pt>
                <c:pt idx="73">
                  <c:v>107.40635927405057</c:v>
                </c:pt>
                <c:pt idx="74">
                  <c:v>109.90817477152491</c:v>
                </c:pt>
                <c:pt idx="75">
                  <c:v>112.46826503806984</c:v>
                </c:pt>
                <c:pt idx="76">
                  <c:v>115.08798746743142</c:v>
                </c:pt>
                <c:pt idx="77">
                  <c:v>117.76873107111781</c:v>
                </c:pt>
                <c:pt idx="78">
                  <c:v>120.51191721487159</c:v>
                </c:pt>
                <c:pt idx="79">
                  <c:v>123.31900037229646</c:v>
                </c:pt>
                <c:pt idx="80">
                  <c:v>126.19146889603869</c:v>
                </c:pt>
                <c:pt idx="81">
                  <c:v>129.13084580693115</c:v>
                </c:pt>
                <c:pt idx="82">
                  <c:v>132.13868960151922</c:v>
                </c:pt>
                <c:pt idx="83">
                  <c:v>135.21659507839638</c:v>
                </c:pt>
                <c:pt idx="84">
                  <c:v>138.36619418378734</c:v>
                </c:pt>
                <c:pt idx="85">
                  <c:v>141.58915687682759</c:v>
                </c:pt>
                <c:pt idx="86">
                  <c:v>144.88719201499805</c:v>
                </c:pt>
                <c:pt idx="87">
                  <c:v>148.26204826018352</c:v>
                </c:pt>
                <c:pt idx="88">
                  <c:v>151.71551500583675</c:v>
                </c:pt>
                <c:pt idx="89">
                  <c:v>155.24942332573841</c:v>
                </c:pt>
                <c:pt idx="90">
                  <c:v>158.86564694485634</c:v>
                </c:pt>
                <c:pt idx="91">
                  <c:v>162.56610323281987</c:v>
                </c:pt>
                <c:pt idx="92">
                  <c:v>166.35275422053422</c:v>
                </c:pt>
                <c:pt idx="93">
                  <c:v>170.22760764047536</c:v>
                </c:pt>
                <c:pt idx="94">
                  <c:v>174.19271799121611</c:v>
                </c:pt>
                <c:pt idx="95">
                  <c:v>178.25018762674915</c:v>
                </c:pt>
                <c:pt idx="96">
                  <c:v>182.40216787118197</c:v>
                </c:pt>
                <c:pt idx="97">
                  <c:v>186.65086015939821</c:v>
                </c:pt>
                <c:pt idx="98">
                  <c:v>190.99851720428717</c:v>
                </c:pt>
                <c:pt idx="99">
                  <c:v>195.44744419116222</c:v>
                </c:pt>
                <c:pt idx="100">
                  <c:v>200</c:v>
                </c:pt>
                <c:pt idx="101">
                  <c:v>204.65859845615083</c:v>
                </c:pt>
                <c:pt idx="102">
                  <c:v>209.42570961017992</c:v>
                </c:pt>
                <c:pt idx="103">
                  <c:v>214.30386104752128</c:v>
                </c:pt>
                <c:pt idx="104">
                  <c:v>219.29563922863701</c:v>
                </c:pt>
                <c:pt idx="105">
                  <c:v>224.40369086039271</c:v>
                </c:pt>
                <c:pt idx="106">
                  <c:v>229.63072429937657</c:v>
                </c:pt>
                <c:pt idx="107">
                  <c:v>234.97951098790591</c:v>
                </c:pt>
                <c:pt idx="108">
                  <c:v>240.45288692348259</c:v>
                </c:pt>
                <c:pt idx="109">
                  <c:v>246.05375416247631</c:v>
                </c:pt>
                <c:pt idx="110">
                  <c:v>251.78508235883345</c:v>
                </c:pt>
                <c:pt idx="111">
                  <c:v>257.6499103386268</c:v>
                </c:pt>
                <c:pt idx="112">
                  <c:v>263.65134771128146</c:v>
                </c:pt>
                <c:pt idx="113">
                  <c:v>269.79257651833075</c:v>
                </c:pt>
                <c:pt idx="114">
                  <c:v>276.07685292057698</c:v>
                </c:pt>
                <c:pt idx="115">
                  <c:v>282.50750892455085</c:v>
                </c:pt>
                <c:pt idx="116">
                  <c:v>289.08795414918546</c:v>
                </c:pt>
                <c:pt idx="117">
                  <c:v>295.82167763364151</c:v>
                </c:pt>
                <c:pt idx="118">
                  <c:v>302.71224968724164</c:v>
                </c:pt>
                <c:pt idx="119">
                  <c:v>309.76332378249629</c:v>
                </c:pt>
                <c:pt idx="120">
                  <c:v>316.97863849222273</c:v>
                </c:pt>
                <c:pt idx="121">
                  <c:v>324.36201947178603</c:v>
                </c:pt>
                <c:pt idx="122">
                  <c:v>331.9173814875121</c:v>
                </c:pt>
                <c:pt idx="123">
                  <c:v>339.64873049234888</c:v>
                </c:pt>
                <c:pt idx="124">
                  <c:v>347.56016574987513</c:v>
                </c:pt>
                <c:pt idx="125">
                  <c:v>355.65588200778461</c:v>
                </c:pt>
                <c:pt idx="126">
                  <c:v>363.94017172199671</c:v>
                </c:pt>
                <c:pt idx="127">
                  <c:v>372.41742733257348</c:v>
                </c:pt>
                <c:pt idx="128">
                  <c:v>381.09214359264951</c:v>
                </c:pt>
                <c:pt idx="129">
                  <c:v>389.96891995160905</c:v>
                </c:pt>
                <c:pt idx="130">
                  <c:v>399.05246299377598</c:v>
                </c:pt>
                <c:pt idx="131">
                  <c:v>408.34758893390591</c:v>
                </c:pt>
                <c:pt idx="132">
                  <c:v>417.85922617080791</c:v>
                </c:pt>
                <c:pt idx="133">
                  <c:v>427.59241790044643</c:v>
                </c:pt>
                <c:pt idx="134">
                  <c:v>437.55232478991053</c:v>
                </c:pt>
                <c:pt idx="135">
                  <c:v>447.7442277136679</c:v>
                </c:pt>
                <c:pt idx="136">
                  <c:v>458.17353055355466</c:v>
                </c:pt>
                <c:pt idx="137">
                  <c:v>468.84576306398441</c:v>
                </c:pt>
                <c:pt idx="138">
                  <c:v>479.76658380389819</c:v>
                </c:pt>
                <c:pt idx="139">
                  <c:v>490.9417831370061</c:v>
                </c:pt>
                <c:pt idx="140">
                  <c:v>502.37728630191612</c:v>
                </c:pt>
                <c:pt idx="141">
                  <c:v>514.0791565537728</c:v>
                </c:pt>
                <c:pt idx="142">
                  <c:v>526.05359837907645</c:v>
                </c:pt>
                <c:pt idx="143">
                  <c:v>538.30696078538324</c:v>
                </c:pt>
                <c:pt idx="144">
                  <c:v>550.84574066763321</c:v>
                </c:pt>
                <c:pt idx="145">
                  <c:v>563.67658625289084</c:v>
                </c:pt>
                <c:pt idx="146">
                  <c:v>576.80630062532123</c:v>
                </c:pt>
                <c:pt idx="147">
                  <c:v>590.24184533327707</c:v>
                </c:pt>
                <c:pt idx="148">
                  <c:v>603.99034408040336</c:v>
                </c:pt>
                <c:pt idx="149">
                  <c:v>618.05908650271806</c:v>
                </c:pt>
                <c:pt idx="150">
                  <c:v>632.45553203367592</c:v>
                </c:pt>
                <c:pt idx="151">
                  <c:v>647.18731385925673</c:v>
                </c:pt>
                <c:pt idx="152">
                  <c:v>662.26224296518228</c:v>
                </c:pt>
                <c:pt idx="153">
                  <c:v>677.68831227840531</c:v>
                </c:pt>
                <c:pt idx="154">
                  <c:v>693.47370090506342</c:v>
                </c:pt>
                <c:pt idx="155">
                  <c:v>709.6267784671511</c:v>
                </c:pt>
                <c:pt idx="156">
                  <c:v>726.15610954020281</c:v>
                </c:pt>
                <c:pt idx="157">
                  <c:v>743.07045819434506</c:v>
                </c:pt>
                <c:pt idx="158">
                  <c:v>760.37879264112235</c:v>
                </c:pt>
                <c:pt idx="159">
                  <c:v>778.09028998856138</c:v>
                </c:pt>
                <c:pt idx="160">
                  <c:v>796.21434110699454</c:v>
                </c:pt>
                <c:pt idx="161">
                  <c:v>814.76055560822567</c:v>
                </c:pt>
                <c:pt idx="162">
                  <c:v>833.73876694067098</c:v>
                </c:pt>
                <c:pt idx="163">
                  <c:v>853.15903760318542</c:v>
                </c:pt>
                <c:pt idx="164">
                  <c:v>873.03166448033198</c:v>
                </c:pt>
                <c:pt idx="165">
                  <c:v>893.36718430192639</c:v>
                </c:pt>
                <c:pt idx="166">
                  <c:v>914.17637922975018</c:v>
                </c:pt>
                <c:pt idx="167">
                  <c:v>935.47028257439672</c:v>
                </c:pt>
                <c:pt idx="168">
                  <c:v>957.26018464527681</c:v>
                </c:pt>
                <c:pt idx="169">
                  <c:v>979.5576387368925</c:v>
                </c:pt>
                <c:pt idx="170">
                  <c:v>1002.3744672545446</c:v>
                </c:pt>
                <c:pt idx="171">
                  <c:v>1025.7227679827299</c:v>
                </c:pt>
                <c:pt idx="172">
                  <c:v>1049.6149204995452</c:v>
                </c:pt>
                <c:pt idx="173">
                  <c:v>1074.0635927405058</c:v>
                </c:pt>
                <c:pt idx="174">
                  <c:v>1099.0817477152491</c:v>
                </c:pt>
                <c:pt idx="175">
                  <c:v>1124.6826503806983</c:v>
                </c:pt>
                <c:pt idx="176">
                  <c:v>1150.8798746743144</c:v>
                </c:pt>
                <c:pt idx="177">
                  <c:v>1177.687310711178</c:v>
                </c:pt>
                <c:pt idx="178">
                  <c:v>1205.119172148716</c:v>
                </c:pt>
                <c:pt idx="179">
                  <c:v>1233.1900037229645</c:v>
                </c:pt>
                <c:pt idx="180">
                  <c:v>1261.9146889603869</c:v>
                </c:pt>
                <c:pt idx="181">
                  <c:v>1291.3084580693114</c:v>
                </c:pt>
                <c:pt idx="182">
                  <c:v>1321.3868960151922</c:v>
                </c:pt>
                <c:pt idx="183">
                  <c:v>1352.1659507839636</c:v>
                </c:pt>
                <c:pt idx="184">
                  <c:v>1383.6619418378734</c:v>
                </c:pt>
                <c:pt idx="185">
                  <c:v>1415.8915687682759</c:v>
                </c:pt>
                <c:pt idx="186">
                  <c:v>1448.8719201499805</c:v>
                </c:pt>
                <c:pt idx="187">
                  <c:v>1482.6204826018352</c:v>
                </c:pt>
                <c:pt idx="188">
                  <c:v>1517.1551500583676</c:v>
                </c:pt>
                <c:pt idx="189">
                  <c:v>1552.4942332573839</c:v>
                </c:pt>
                <c:pt idx="190">
                  <c:v>1588.6564694485635</c:v>
                </c:pt>
                <c:pt idx="191">
                  <c:v>1625.6610323281986</c:v>
                </c:pt>
                <c:pt idx="192">
                  <c:v>1663.5275422053421</c:v>
                </c:pt>
                <c:pt idx="193">
                  <c:v>1702.2760764047537</c:v>
                </c:pt>
                <c:pt idx="194">
                  <c:v>1741.9271799121609</c:v>
                </c:pt>
                <c:pt idx="195">
                  <c:v>1782.5018762674915</c:v>
                </c:pt>
                <c:pt idx="196">
                  <c:v>1824.0216787118197</c:v>
                </c:pt>
                <c:pt idx="197">
                  <c:v>1866.5086015939821</c:v>
                </c:pt>
                <c:pt idx="198">
                  <c:v>1909.9851720428717</c:v>
                </c:pt>
                <c:pt idx="199">
                  <c:v>1954.4744419116221</c:v>
                </c:pt>
                <c:pt idx="200">
                  <c:v>2000</c:v>
                </c:pt>
                <c:pt idx="201">
                  <c:v>2046.5859845615082</c:v>
                </c:pt>
                <c:pt idx="202">
                  <c:v>2094.2570961017991</c:v>
                </c:pt>
                <c:pt idx="203">
                  <c:v>2143.0386104752129</c:v>
                </c:pt>
                <c:pt idx="204">
                  <c:v>2192.9563922863704</c:v>
                </c:pt>
                <c:pt idx="205">
                  <c:v>2244.0369086039273</c:v>
                </c:pt>
                <c:pt idx="206">
                  <c:v>2296.3072429937656</c:v>
                </c:pt>
                <c:pt idx="207">
                  <c:v>2349.7951098790591</c:v>
                </c:pt>
                <c:pt idx="208">
                  <c:v>2404.5288692348258</c:v>
                </c:pt>
                <c:pt idx="209">
                  <c:v>2460.5375416247634</c:v>
                </c:pt>
                <c:pt idx="210">
                  <c:v>2517.8508235883346</c:v>
                </c:pt>
                <c:pt idx="211">
                  <c:v>2576.499103386268</c:v>
                </c:pt>
                <c:pt idx="212">
                  <c:v>2636.5134771128146</c:v>
                </c:pt>
                <c:pt idx="213">
                  <c:v>2697.9257651833077</c:v>
                </c:pt>
                <c:pt idx="214">
                  <c:v>2760.7685292057699</c:v>
                </c:pt>
                <c:pt idx="215">
                  <c:v>2825.0750892455089</c:v>
                </c:pt>
                <c:pt idx="216">
                  <c:v>2890.879541491855</c:v>
                </c:pt>
                <c:pt idx="217">
                  <c:v>2958.216776336415</c:v>
                </c:pt>
                <c:pt idx="218">
                  <c:v>3027.1224968724164</c:v>
                </c:pt>
                <c:pt idx="219">
                  <c:v>3097.6332378249631</c:v>
                </c:pt>
                <c:pt idx="220">
                  <c:v>3169.7863849222272</c:v>
                </c:pt>
                <c:pt idx="221">
                  <c:v>3243.6201947178602</c:v>
                </c:pt>
                <c:pt idx="222">
                  <c:v>3319.1738148751215</c:v>
                </c:pt>
                <c:pt idx="223">
                  <c:v>3396.4873049234889</c:v>
                </c:pt>
                <c:pt idx="224">
                  <c:v>3475.6016574987511</c:v>
                </c:pt>
                <c:pt idx="225">
                  <c:v>3556.5588200778461</c:v>
                </c:pt>
                <c:pt idx="226">
                  <c:v>3639.4017172199674</c:v>
                </c:pt>
                <c:pt idx="227">
                  <c:v>3724.1742733257352</c:v>
                </c:pt>
                <c:pt idx="228">
                  <c:v>3810.9214359264947</c:v>
                </c:pt>
                <c:pt idx="229">
                  <c:v>3899.6891995160909</c:v>
                </c:pt>
                <c:pt idx="230">
                  <c:v>3990.5246299377595</c:v>
                </c:pt>
                <c:pt idx="231">
                  <c:v>4083.4758893390594</c:v>
                </c:pt>
                <c:pt idx="232">
                  <c:v>4178.5922617080796</c:v>
                </c:pt>
                <c:pt idx="233">
                  <c:v>4275.9241790044643</c:v>
                </c:pt>
                <c:pt idx="234">
                  <c:v>4375.5232478991047</c:v>
                </c:pt>
                <c:pt idx="235">
                  <c:v>4477.442277136679</c:v>
                </c:pt>
                <c:pt idx="236">
                  <c:v>4581.7353055355461</c:v>
                </c:pt>
                <c:pt idx="237">
                  <c:v>4688.457630639844</c:v>
                </c:pt>
                <c:pt idx="238">
                  <c:v>4797.6658380389817</c:v>
                </c:pt>
                <c:pt idx="239">
                  <c:v>4909.4178313700613</c:v>
                </c:pt>
                <c:pt idx="240">
                  <c:v>5023.7728630191614</c:v>
                </c:pt>
                <c:pt idx="241">
                  <c:v>5140.7915655377283</c:v>
                </c:pt>
                <c:pt idx="242">
                  <c:v>5260.5359837907645</c:v>
                </c:pt>
                <c:pt idx="243">
                  <c:v>5383.0696078538322</c:v>
                </c:pt>
                <c:pt idx="244">
                  <c:v>5508.4574066763325</c:v>
                </c:pt>
                <c:pt idx="245">
                  <c:v>5636.7658625289087</c:v>
                </c:pt>
                <c:pt idx="246">
                  <c:v>5768.0630062532118</c:v>
                </c:pt>
                <c:pt idx="247">
                  <c:v>5902.4184533327716</c:v>
                </c:pt>
                <c:pt idx="248">
                  <c:v>6039.9034408040334</c:v>
                </c:pt>
                <c:pt idx="249">
                  <c:v>6180.5908650271813</c:v>
                </c:pt>
                <c:pt idx="250">
                  <c:v>6324.555320336759</c:v>
                </c:pt>
                <c:pt idx="251">
                  <c:v>6471.8731385925676</c:v>
                </c:pt>
                <c:pt idx="252">
                  <c:v>6622.622429651823</c:v>
                </c:pt>
                <c:pt idx="253">
                  <c:v>6776.8831227840528</c:v>
                </c:pt>
                <c:pt idx="254">
                  <c:v>6934.7370090506338</c:v>
                </c:pt>
                <c:pt idx="255">
                  <c:v>7096.2677846715105</c:v>
                </c:pt>
                <c:pt idx="256">
                  <c:v>7261.5610954020276</c:v>
                </c:pt>
                <c:pt idx="257">
                  <c:v>7430.7045819434516</c:v>
                </c:pt>
                <c:pt idx="258">
                  <c:v>7603.7879264112235</c:v>
                </c:pt>
                <c:pt idx="259">
                  <c:v>7780.9028998856129</c:v>
                </c:pt>
                <c:pt idx="260">
                  <c:v>7962.1434110699456</c:v>
                </c:pt>
                <c:pt idx="261">
                  <c:v>8147.605556082256</c:v>
                </c:pt>
                <c:pt idx="262">
                  <c:v>8337.3876694067094</c:v>
                </c:pt>
                <c:pt idx="263">
                  <c:v>8531.5903760318542</c:v>
                </c:pt>
                <c:pt idx="264">
                  <c:v>8730.3166448033207</c:v>
                </c:pt>
                <c:pt idx="265">
                  <c:v>8933.6718430192632</c:v>
                </c:pt>
                <c:pt idx="266">
                  <c:v>9141.7637922975009</c:v>
                </c:pt>
                <c:pt idx="267">
                  <c:v>9354.702825743967</c:v>
                </c:pt>
                <c:pt idx="268">
                  <c:v>9572.6018464527679</c:v>
                </c:pt>
                <c:pt idx="269">
                  <c:v>9795.5763873689248</c:v>
                </c:pt>
                <c:pt idx="270">
                  <c:v>10023.744672545447</c:v>
                </c:pt>
                <c:pt idx="271">
                  <c:v>10257.2276798273</c:v>
                </c:pt>
                <c:pt idx="272">
                  <c:v>10496.149204995452</c:v>
                </c:pt>
                <c:pt idx="273">
                  <c:v>10740.635927405057</c:v>
                </c:pt>
                <c:pt idx="274">
                  <c:v>10990.817477152492</c:v>
                </c:pt>
                <c:pt idx="275">
                  <c:v>11246.826503806984</c:v>
                </c:pt>
                <c:pt idx="276">
                  <c:v>11508.798746743143</c:v>
                </c:pt>
                <c:pt idx="277">
                  <c:v>11776.873107111782</c:v>
                </c:pt>
                <c:pt idx="278">
                  <c:v>12051.191721487159</c:v>
                </c:pt>
                <c:pt idx="279">
                  <c:v>12331.900037229647</c:v>
                </c:pt>
                <c:pt idx="280">
                  <c:v>12619.146889603868</c:v>
                </c:pt>
                <c:pt idx="281">
                  <c:v>12913.084580693114</c:v>
                </c:pt>
                <c:pt idx="282">
                  <c:v>13213.868960151922</c:v>
                </c:pt>
                <c:pt idx="283">
                  <c:v>13521.659507839637</c:v>
                </c:pt>
                <c:pt idx="284">
                  <c:v>13836.619418378734</c:v>
                </c:pt>
                <c:pt idx="285">
                  <c:v>14158.915687682758</c:v>
                </c:pt>
                <c:pt idx="286">
                  <c:v>14488.719201499805</c:v>
                </c:pt>
                <c:pt idx="287">
                  <c:v>14826.204826018353</c:v>
                </c:pt>
                <c:pt idx="288">
                  <c:v>15171.551500583675</c:v>
                </c:pt>
                <c:pt idx="289">
                  <c:v>15524.942332573839</c:v>
                </c:pt>
                <c:pt idx="290">
                  <c:v>15886.564694485634</c:v>
                </c:pt>
                <c:pt idx="291">
                  <c:v>16256.610323281986</c:v>
                </c:pt>
                <c:pt idx="292">
                  <c:v>16635.275422053423</c:v>
                </c:pt>
                <c:pt idx="293">
                  <c:v>17022.760764047536</c:v>
                </c:pt>
                <c:pt idx="294">
                  <c:v>17419.271799121609</c:v>
                </c:pt>
                <c:pt idx="295">
                  <c:v>17825.018762674914</c:v>
                </c:pt>
                <c:pt idx="296">
                  <c:v>18240.216787118195</c:v>
                </c:pt>
                <c:pt idx="297">
                  <c:v>18665.086015939822</c:v>
                </c:pt>
                <c:pt idx="298">
                  <c:v>19099.851720428716</c:v>
                </c:pt>
                <c:pt idx="299">
                  <c:v>19544.744419116221</c:v>
                </c:pt>
                <c:pt idx="300">
                  <c:v>20000</c:v>
                </c:pt>
              </c:numCache>
            </c:numRef>
          </c:xVal>
          <c:yVal>
            <c:numRef>
              <c:f>data!$CS$33:$CS$333</c:f>
              <c:numCache>
                <c:formatCode>0.00_ </c:formatCode>
                <c:ptCount val="30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83-41E3-B883-CA21BBC08EDA}"/>
            </c:ext>
          </c:extLst>
        </c:ser>
        <c:ser>
          <c:idx val="0"/>
          <c:order val="1"/>
          <c:tx>
            <c:strRef>
              <c:f>data!$CQ$32</c:f>
              <c:strCache>
                <c:ptCount val="1"/>
                <c:pt idx="0">
                  <c:v>Total Gain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data!$E$33:$E$333</c:f>
              <c:numCache>
                <c:formatCode>0.00_ </c:formatCode>
                <c:ptCount val="301"/>
                <c:pt idx="0">
                  <c:v>20</c:v>
                </c:pt>
                <c:pt idx="1">
                  <c:v>20.465859845615082</c:v>
                </c:pt>
                <c:pt idx="2">
                  <c:v>20.942570961017992</c:v>
                </c:pt>
                <c:pt idx="3">
                  <c:v>21.430386104752127</c:v>
                </c:pt>
                <c:pt idx="4">
                  <c:v>21.9295639228637</c:v>
                </c:pt>
                <c:pt idx="5">
                  <c:v>22.440369086039272</c:v>
                </c:pt>
                <c:pt idx="6">
                  <c:v>22.963072429937657</c:v>
                </c:pt>
                <c:pt idx="7">
                  <c:v>23.49795109879059</c:v>
                </c:pt>
                <c:pt idx="8">
                  <c:v>24.045288692348258</c:v>
                </c:pt>
                <c:pt idx="9">
                  <c:v>24.605375416247632</c:v>
                </c:pt>
                <c:pt idx="10">
                  <c:v>25.178508235883346</c:v>
                </c:pt>
                <c:pt idx="11">
                  <c:v>25.764991033862682</c:v>
                </c:pt>
                <c:pt idx="12">
                  <c:v>26.365134771128144</c:v>
                </c:pt>
                <c:pt idx="13">
                  <c:v>26.979257651833073</c:v>
                </c:pt>
                <c:pt idx="14">
                  <c:v>27.607685292057699</c:v>
                </c:pt>
                <c:pt idx="15">
                  <c:v>28.250750892455088</c:v>
                </c:pt>
                <c:pt idx="16">
                  <c:v>28.908795414918551</c:v>
                </c:pt>
                <c:pt idx="17">
                  <c:v>29.582167763364147</c:v>
                </c:pt>
                <c:pt idx="18">
                  <c:v>30.271224968724162</c:v>
                </c:pt>
                <c:pt idx="19">
                  <c:v>30.97633237824963</c:v>
                </c:pt>
                <c:pt idx="20">
                  <c:v>31.697863849222273</c:v>
                </c:pt>
                <c:pt idx="21">
                  <c:v>32.436201947178603</c:v>
                </c:pt>
                <c:pt idx="22">
                  <c:v>33.191738148751213</c:v>
                </c:pt>
                <c:pt idx="23">
                  <c:v>33.964873049234889</c:v>
                </c:pt>
                <c:pt idx="24">
                  <c:v>34.756016574987513</c:v>
                </c:pt>
                <c:pt idx="25">
                  <c:v>35.565588200778457</c:v>
                </c:pt>
                <c:pt idx="26">
                  <c:v>36.394017172199675</c:v>
                </c:pt>
                <c:pt idx="27">
                  <c:v>37.241742733257354</c:v>
                </c:pt>
                <c:pt idx="28">
                  <c:v>38.109214359264946</c:v>
                </c:pt>
                <c:pt idx="29">
                  <c:v>38.996891995160908</c:v>
                </c:pt>
                <c:pt idx="30">
                  <c:v>39.905246299377595</c:v>
                </c:pt>
                <c:pt idx="31">
                  <c:v>40.834758893390593</c:v>
                </c:pt>
                <c:pt idx="32">
                  <c:v>41.785922617080793</c:v>
                </c:pt>
                <c:pt idx="33">
                  <c:v>42.759241790044641</c:v>
                </c:pt>
                <c:pt idx="34">
                  <c:v>43.755232478991047</c:v>
                </c:pt>
                <c:pt idx="35">
                  <c:v>44.774422771366787</c:v>
                </c:pt>
                <c:pt idx="36">
                  <c:v>45.817353055355461</c:v>
                </c:pt>
                <c:pt idx="37">
                  <c:v>46.884576306398444</c:v>
                </c:pt>
                <c:pt idx="38">
                  <c:v>47.976658380389814</c:v>
                </c:pt>
                <c:pt idx="39">
                  <c:v>49.09417831370061</c:v>
                </c:pt>
                <c:pt idx="40">
                  <c:v>50.237728630191612</c:v>
                </c:pt>
                <c:pt idx="41">
                  <c:v>51.40791565537728</c:v>
                </c:pt>
                <c:pt idx="42">
                  <c:v>52.605359837907642</c:v>
                </c:pt>
                <c:pt idx="43">
                  <c:v>53.830696078538324</c:v>
                </c:pt>
                <c:pt idx="44">
                  <c:v>55.084574066763324</c:v>
                </c:pt>
                <c:pt idx="45">
                  <c:v>56.367658625289081</c:v>
                </c:pt>
                <c:pt idx="46">
                  <c:v>57.680630062532117</c:v>
                </c:pt>
                <c:pt idx="47">
                  <c:v>59.024184533327713</c:v>
                </c:pt>
                <c:pt idx="48">
                  <c:v>60.399034408040329</c:v>
                </c:pt>
                <c:pt idx="49">
                  <c:v>61.80590865027181</c:v>
                </c:pt>
                <c:pt idx="50">
                  <c:v>63.245553203367592</c:v>
                </c:pt>
                <c:pt idx="51">
                  <c:v>64.718731385925679</c:v>
                </c:pt>
                <c:pt idx="52">
                  <c:v>66.226224296518239</c:v>
                </c:pt>
                <c:pt idx="53">
                  <c:v>67.768831227840536</c:v>
                </c:pt>
                <c:pt idx="54">
                  <c:v>69.347370090506345</c:v>
                </c:pt>
                <c:pt idx="55">
                  <c:v>70.96267784671511</c:v>
                </c:pt>
                <c:pt idx="56">
                  <c:v>72.615610954020283</c:v>
                </c:pt>
                <c:pt idx="57">
                  <c:v>74.307045819434506</c:v>
                </c:pt>
                <c:pt idx="58">
                  <c:v>76.037879264112235</c:v>
                </c:pt>
                <c:pt idx="59">
                  <c:v>77.809028998856135</c:v>
                </c:pt>
                <c:pt idx="60">
                  <c:v>79.621434110699454</c:v>
                </c:pt>
                <c:pt idx="61">
                  <c:v>81.476055560822559</c:v>
                </c:pt>
                <c:pt idx="62">
                  <c:v>83.373876694067093</c:v>
                </c:pt>
                <c:pt idx="63">
                  <c:v>85.315903760318548</c:v>
                </c:pt>
                <c:pt idx="64">
                  <c:v>87.30316644803321</c:v>
                </c:pt>
                <c:pt idx="65">
                  <c:v>89.336718430192633</c:v>
                </c:pt>
                <c:pt idx="66">
                  <c:v>91.417637922975018</c:v>
                </c:pt>
                <c:pt idx="67">
                  <c:v>93.547028257439678</c:v>
                </c:pt>
                <c:pt idx="68">
                  <c:v>95.726018464527684</c:v>
                </c:pt>
                <c:pt idx="69">
                  <c:v>97.95576387368925</c:v>
                </c:pt>
                <c:pt idx="70">
                  <c:v>100.23744672545446</c:v>
                </c:pt>
                <c:pt idx="71">
                  <c:v>102.57227679827298</c:v>
                </c:pt>
                <c:pt idx="72">
                  <c:v>104.96149204995453</c:v>
                </c:pt>
                <c:pt idx="73">
                  <c:v>107.40635927405057</c:v>
                </c:pt>
                <c:pt idx="74">
                  <c:v>109.90817477152491</c:v>
                </c:pt>
                <c:pt idx="75">
                  <c:v>112.46826503806984</c:v>
                </c:pt>
                <c:pt idx="76">
                  <c:v>115.08798746743142</c:v>
                </c:pt>
                <c:pt idx="77">
                  <c:v>117.76873107111781</c:v>
                </c:pt>
                <c:pt idx="78">
                  <c:v>120.51191721487159</c:v>
                </c:pt>
                <c:pt idx="79">
                  <c:v>123.31900037229646</c:v>
                </c:pt>
                <c:pt idx="80">
                  <c:v>126.19146889603869</c:v>
                </c:pt>
                <c:pt idx="81">
                  <c:v>129.13084580693115</c:v>
                </c:pt>
                <c:pt idx="82">
                  <c:v>132.13868960151922</c:v>
                </c:pt>
                <c:pt idx="83">
                  <c:v>135.21659507839638</c:v>
                </c:pt>
                <c:pt idx="84">
                  <c:v>138.36619418378734</c:v>
                </c:pt>
                <c:pt idx="85">
                  <c:v>141.58915687682759</c:v>
                </c:pt>
                <c:pt idx="86">
                  <c:v>144.88719201499805</c:v>
                </c:pt>
                <c:pt idx="87">
                  <c:v>148.26204826018352</c:v>
                </c:pt>
                <c:pt idx="88">
                  <c:v>151.71551500583675</c:v>
                </c:pt>
                <c:pt idx="89">
                  <c:v>155.24942332573841</c:v>
                </c:pt>
                <c:pt idx="90">
                  <c:v>158.86564694485634</c:v>
                </c:pt>
                <c:pt idx="91">
                  <c:v>162.56610323281987</c:v>
                </c:pt>
                <c:pt idx="92">
                  <c:v>166.35275422053422</c:v>
                </c:pt>
                <c:pt idx="93">
                  <c:v>170.22760764047536</c:v>
                </c:pt>
                <c:pt idx="94">
                  <c:v>174.19271799121611</c:v>
                </c:pt>
                <c:pt idx="95">
                  <c:v>178.25018762674915</c:v>
                </c:pt>
                <c:pt idx="96">
                  <c:v>182.40216787118197</c:v>
                </c:pt>
                <c:pt idx="97">
                  <c:v>186.65086015939821</c:v>
                </c:pt>
                <c:pt idx="98">
                  <c:v>190.99851720428717</c:v>
                </c:pt>
                <c:pt idx="99">
                  <c:v>195.44744419116222</c:v>
                </c:pt>
                <c:pt idx="100">
                  <c:v>200</c:v>
                </c:pt>
                <c:pt idx="101">
                  <c:v>204.65859845615083</c:v>
                </c:pt>
                <c:pt idx="102">
                  <c:v>209.42570961017992</c:v>
                </c:pt>
                <c:pt idx="103">
                  <c:v>214.30386104752128</c:v>
                </c:pt>
                <c:pt idx="104">
                  <c:v>219.29563922863701</c:v>
                </c:pt>
                <c:pt idx="105">
                  <c:v>224.40369086039271</c:v>
                </c:pt>
                <c:pt idx="106">
                  <c:v>229.63072429937657</c:v>
                </c:pt>
                <c:pt idx="107">
                  <c:v>234.97951098790591</c:v>
                </c:pt>
                <c:pt idx="108">
                  <c:v>240.45288692348259</c:v>
                </c:pt>
                <c:pt idx="109">
                  <c:v>246.05375416247631</c:v>
                </c:pt>
                <c:pt idx="110">
                  <c:v>251.78508235883345</c:v>
                </c:pt>
                <c:pt idx="111">
                  <c:v>257.6499103386268</c:v>
                </c:pt>
                <c:pt idx="112">
                  <c:v>263.65134771128146</c:v>
                </c:pt>
                <c:pt idx="113">
                  <c:v>269.79257651833075</c:v>
                </c:pt>
                <c:pt idx="114">
                  <c:v>276.07685292057698</c:v>
                </c:pt>
                <c:pt idx="115">
                  <c:v>282.50750892455085</c:v>
                </c:pt>
                <c:pt idx="116">
                  <c:v>289.08795414918546</c:v>
                </c:pt>
                <c:pt idx="117">
                  <c:v>295.82167763364151</c:v>
                </c:pt>
                <c:pt idx="118">
                  <c:v>302.71224968724164</c:v>
                </c:pt>
                <c:pt idx="119">
                  <c:v>309.76332378249629</c:v>
                </c:pt>
                <c:pt idx="120">
                  <c:v>316.97863849222273</c:v>
                </c:pt>
                <c:pt idx="121">
                  <c:v>324.36201947178603</c:v>
                </c:pt>
                <c:pt idx="122">
                  <c:v>331.9173814875121</c:v>
                </c:pt>
                <c:pt idx="123">
                  <c:v>339.64873049234888</c:v>
                </c:pt>
                <c:pt idx="124">
                  <c:v>347.56016574987513</c:v>
                </c:pt>
                <c:pt idx="125">
                  <c:v>355.65588200778461</c:v>
                </c:pt>
                <c:pt idx="126">
                  <c:v>363.94017172199671</c:v>
                </c:pt>
                <c:pt idx="127">
                  <c:v>372.41742733257348</c:v>
                </c:pt>
                <c:pt idx="128">
                  <c:v>381.09214359264951</c:v>
                </c:pt>
                <c:pt idx="129">
                  <c:v>389.96891995160905</c:v>
                </c:pt>
                <c:pt idx="130">
                  <c:v>399.05246299377598</c:v>
                </c:pt>
                <c:pt idx="131">
                  <c:v>408.34758893390591</c:v>
                </c:pt>
                <c:pt idx="132">
                  <c:v>417.85922617080791</c:v>
                </c:pt>
                <c:pt idx="133">
                  <c:v>427.59241790044643</c:v>
                </c:pt>
                <c:pt idx="134">
                  <c:v>437.55232478991053</c:v>
                </c:pt>
                <c:pt idx="135">
                  <c:v>447.7442277136679</c:v>
                </c:pt>
                <c:pt idx="136">
                  <c:v>458.17353055355466</c:v>
                </c:pt>
                <c:pt idx="137">
                  <c:v>468.84576306398441</c:v>
                </c:pt>
                <c:pt idx="138">
                  <c:v>479.76658380389819</c:v>
                </c:pt>
                <c:pt idx="139">
                  <c:v>490.9417831370061</c:v>
                </c:pt>
                <c:pt idx="140">
                  <c:v>502.37728630191612</c:v>
                </c:pt>
                <c:pt idx="141">
                  <c:v>514.0791565537728</c:v>
                </c:pt>
                <c:pt idx="142">
                  <c:v>526.05359837907645</c:v>
                </c:pt>
                <c:pt idx="143">
                  <c:v>538.30696078538324</c:v>
                </c:pt>
                <c:pt idx="144">
                  <c:v>550.84574066763321</c:v>
                </c:pt>
                <c:pt idx="145">
                  <c:v>563.67658625289084</c:v>
                </c:pt>
                <c:pt idx="146">
                  <c:v>576.80630062532123</c:v>
                </c:pt>
                <c:pt idx="147">
                  <c:v>590.24184533327707</c:v>
                </c:pt>
                <c:pt idx="148">
                  <c:v>603.99034408040336</c:v>
                </c:pt>
                <c:pt idx="149">
                  <c:v>618.05908650271806</c:v>
                </c:pt>
                <c:pt idx="150">
                  <c:v>632.45553203367592</c:v>
                </c:pt>
                <c:pt idx="151">
                  <c:v>647.18731385925673</c:v>
                </c:pt>
                <c:pt idx="152">
                  <c:v>662.26224296518228</c:v>
                </c:pt>
                <c:pt idx="153">
                  <c:v>677.68831227840531</c:v>
                </c:pt>
                <c:pt idx="154">
                  <c:v>693.47370090506342</c:v>
                </c:pt>
                <c:pt idx="155">
                  <c:v>709.6267784671511</c:v>
                </c:pt>
                <c:pt idx="156">
                  <c:v>726.15610954020281</c:v>
                </c:pt>
                <c:pt idx="157">
                  <c:v>743.07045819434506</c:v>
                </c:pt>
                <c:pt idx="158">
                  <c:v>760.37879264112235</c:v>
                </c:pt>
                <c:pt idx="159">
                  <c:v>778.09028998856138</c:v>
                </c:pt>
                <c:pt idx="160">
                  <c:v>796.21434110699454</c:v>
                </c:pt>
                <c:pt idx="161">
                  <c:v>814.76055560822567</c:v>
                </c:pt>
                <c:pt idx="162">
                  <c:v>833.73876694067098</c:v>
                </c:pt>
                <c:pt idx="163">
                  <c:v>853.15903760318542</c:v>
                </c:pt>
                <c:pt idx="164">
                  <c:v>873.03166448033198</c:v>
                </c:pt>
                <c:pt idx="165">
                  <c:v>893.36718430192639</c:v>
                </c:pt>
                <c:pt idx="166">
                  <c:v>914.17637922975018</c:v>
                </c:pt>
                <c:pt idx="167">
                  <c:v>935.47028257439672</c:v>
                </c:pt>
                <c:pt idx="168">
                  <c:v>957.26018464527681</c:v>
                </c:pt>
                <c:pt idx="169">
                  <c:v>979.5576387368925</c:v>
                </c:pt>
                <c:pt idx="170">
                  <c:v>1002.3744672545446</c:v>
                </c:pt>
                <c:pt idx="171">
                  <c:v>1025.7227679827299</c:v>
                </c:pt>
                <c:pt idx="172">
                  <c:v>1049.6149204995452</c:v>
                </c:pt>
                <c:pt idx="173">
                  <c:v>1074.0635927405058</c:v>
                </c:pt>
                <c:pt idx="174">
                  <c:v>1099.0817477152491</c:v>
                </c:pt>
                <c:pt idx="175">
                  <c:v>1124.6826503806983</c:v>
                </c:pt>
                <c:pt idx="176">
                  <c:v>1150.8798746743144</c:v>
                </c:pt>
                <c:pt idx="177">
                  <c:v>1177.687310711178</c:v>
                </c:pt>
                <c:pt idx="178">
                  <c:v>1205.119172148716</c:v>
                </c:pt>
                <c:pt idx="179">
                  <c:v>1233.1900037229645</c:v>
                </c:pt>
                <c:pt idx="180">
                  <c:v>1261.9146889603869</c:v>
                </c:pt>
                <c:pt idx="181">
                  <c:v>1291.3084580693114</c:v>
                </c:pt>
                <c:pt idx="182">
                  <c:v>1321.3868960151922</c:v>
                </c:pt>
                <c:pt idx="183">
                  <c:v>1352.1659507839636</c:v>
                </c:pt>
                <c:pt idx="184">
                  <c:v>1383.6619418378734</c:v>
                </c:pt>
                <c:pt idx="185">
                  <c:v>1415.8915687682759</c:v>
                </c:pt>
                <c:pt idx="186">
                  <c:v>1448.8719201499805</c:v>
                </c:pt>
                <c:pt idx="187">
                  <c:v>1482.6204826018352</c:v>
                </c:pt>
                <c:pt idx="188">
                  <c:v>1517.1551500583676</c:v>
                </c:pt>
                <c:pt idx="189">
                  <c:v>1552.4942332573839</c:v>
                </c:pt>
                <c:pt idx="190">
                  <c:v>1588.6564694485635</c:v>
                </c:pt>
                <c:pt idx="191">
                  <c:v>1625.6610323281986</c:v>
                </c:pt>
                <c:pt idx="192">
                  <c:v>1663.5275422053421</c:v>
                </c:pt>
                <c:pt idx="193">
                  <c:v>1702.2760764047537</c:v>
                </c:pt>
                <c:pt idx="194">
                  <c:v>1741.9271799121609</c:v>
                </c:pt>
                <c:pt idx="195">
                  <c:v>1782.5018762674915</c:v>
                </c:pt>
                <c:pt idx="196">
                  <c:v>1824.0216787118197</c:v>
                </c:pt>
                <c:pt idx="197">
                  <c:v>1866.5086015939821</c:v>
                </c:pt>
                <c:pt idx="198">
                  <c:v>1909.9851720428717</c:v>
                </c:pt>
                <c:pt idx="199">
                  <c:v>1954.4744419116221</c:v>
                </c:pt>
                <c:pt idx="200">
                  <c:v>2000</c:v>
                </c:pt>
                <c:pt idx="201">
                  <c:v>2046.5859845615082</c:v>
                </c:pt>
                <c:pt idx="202">
                  <c:v>2094.2570961017991</c:v>
                </c:pt>
                <c:pt idx="203">
                  <c:v>2143.0386104752129</c:v>
                </c:pt>
                <c:pt idx="204">
                  <c:v>2192.9563922863704</c:v>
                </c:pt>
                <c:pt idx="205">
                  <c:v>2244.0369086039273</c:v>
                </c:pt>
                <c:pt idx="206">
                  <c:v>2296.3072429937656</c:v>
                </c:pt>
                <c:pt idx="207">
                  <c:v>2349.7951098790591</c:v>
                </c:pt>
                <c:pt idx="208">
                  <c:v>2404.5288692348258</c:v>
                </c:pt>
                <c:pt idx="209">
                  <c:v>2460.5375416247634</c:v>
                </c:pt>
                <c:pt idx="210">
                  <c:v>2517.8508235883346</c:v>
                </c:pt>
                <c:pt idx="211">
                  <c:v>2576.499103386268</c:v>
                </c:pt>
                <c:pt idx="212">
                  <c:v>2636.5134771128146</c:v>
                </c:pt>
                <c:pt idx="213">
                  <c:v>2697.9257651833077</c:v>
                </c:pt>
                <c:pt idx="214">
                  <c:v>2760.7685292057699</c:v>
                </c:pt>
                <c:pt idx="215">
                  <c:v>2825.0750892455089</c:v>
                </c:pt>
                <c:pt idx="216">
                  <c:v>2890.879541491855</c:v>
                </c:pt>
                <c:pt idx="217">
                  <c:v>2958.216776336415</c:v>
                </c:pt>
                <c:pt idx="218">
                  <c:v>3027.1224968724164</c:v>
                </c:pt>
                <c:pt idx="219">
                  <c:v>3097.6332378249631</c:v>
                </c:pt>
                <c:pt idx="220">
                  <c:v>3169.7863849222272</c:v>
                </c:pt>
                <c:pt idx="221">
                  <c:v>3243.6201947178602</c:v>
                </c:pt>
                <c:pt idx="222">
                  <c:v>3319.1738148751215</c:v>
                </c:pt>
                <c:pt idx="223">
                  <c:v>3396.4873049234889</c:v>
                </c:pt>
                <c:pt idx="224">
                  <c:v>3475.6016574987511</c:v>
                </c:pt>
                <c:pt idx="225">
                  <c:v>3556.5588200778461</c:v>
                </c:pt>
                <c:pt idx="226">
                  <c:v>3639.4017172199674</c:v>
                </c:pt>
                <c:pt idx="227">
                  <c:v>3724.1742733257352</c:v>
                </c:pt>
                <c:pt idx="228">
                  <c:v>3810.9214359264947</c:v>
                </c:pt>
                <c:pt idx="229">
                  <c:v>3899.6891995160909</c:v>
                </c:pt>
                <c:pt idx="230">
                  <c:v>3990.5246299377595</c:v>
                </c:pt>
                <c:pt idx="231">
                  <c:v>4083.4758893390594</c:v>
                </c:pt>
                <c:pt idx="232">
                  <c:v>4178.5922617080796</c:v>
                </c:pt>
                <c:pt idx="233">
                  <c:v>4275.9241790044643</c:v>
                </c:pt>
                <c:pt idx="234">
                  <c:v>4375.5232478991047</c:v>
                </c:pt>
                <c:pt idx="235">
                  <c:v>4477.442277136679</c:v>
                </c:pt>
                <c:pt idx="236">
                  <c:v>4581.7353055355461</c:v>
                </c:pt>
                <c:pt idx="237">
                  <c:v>4688.457630639844</c:v>
                </c:pt>
                <c:pt idx="238">
                  <c:v>4797.6658380389817</c:v>
                </c:pt>
                <c:pt idx="239">
                  <c:v>4909.4178313700613</c:v>
                </c:pt>
                <c:pt idx="240">
                  <c:v>5023.7728630191614</c:v>
                </c:pt>
                <c:pt idx="241">
                  <c:v>5140.7915655377283</c:v>
                </c:pt>
                <c:pt idx="242">
                  <c:v>5260.5359837907645</c:v>
                </c:pt>
                <c:pt idx="243">
                  <c:v>5383.0696078538322</c:v>
                </c:pt>
                <c:pt idx="244">
                  <c:v>5508.4574066763325</c:v>
                </c:pt>
                <c:pt idx="245">
                  <c:v>5636.7658625289087</c:v>
                </c:pt>
                <c:pt idx="246">
                  <c:v>5768.0630062532118</c:v>
                </c:pt>
                <c:pt idx="247">
                  <c:v>5902.4184533327716</c:v>
                </c:pt>
                <c:pt idx="248">
                  <c:v>6039.9034408040334</c:v>
                </c:pt>
                <c:pt idx="249">
                  <c:v>6180.5908650271813</c:v>
                </c:pt>
                <c:pt idx="250">
                  <c:v>6324.555320336759</c:v>
                </c:pt>
                <c:pt idx="251">
                  <c:v>6471.8731385925676</c:v>
                </c:pt>
                <c:pt idx="252">
                  <c:v>6622.622429651823</c:v>
                </c:pt>
                <c:pt idx="253">
                  <c:v>6776.8831227840528</c:v>
                </c:pt>
                <c:pt idx="254">
                  <c:v>6934.7370090506338</c:v>
                </c:pt>
                <c:pt idx="255">
                  <c:v>7096.2677846715105</c:v>
                </c:pt>
                <c:pt idx="256">
                  <c:v>7261.5610954020276</c:v>
                </c:pt>
                <c:pt idx="257">
                  <c:v>7430.7045819434516</c:v>
                </c:pt>
                <c:pt idx="258">
                  <c:v>7603.7879264112235</c:v>
                </c:pt>
                <c:pt idx="259">
                  <c:v>7780.9028998856129</c:v>
                </c:pt>
                <c:pt idx="260">
                  <c:v>7962.1434110699456</c:v>
                </c:pt>
                <c:pt idx="261">
                  <c:v>8147.605556082256</c:v>
                </c:pt>
                <c:pt idx="262">
                  <c:v>8337.3876694067094</c:v>
                </c:pt>
                <c:pt idx="263">
                  <c:v>8531.5903760318542</c:v>
                </c:pt>
                <c:pt idx="264">
                  <c:v>8730.3166448033207</c:v>
                </c:pt>
                <c:pt idx="265">
                  <c:v>8933.6718430192632</c:v>
                </c:pt>
                <c:pt idx="266">
                  <c:v>9141.7637922975009</c:v>
                </c:pt>
                <c:pt idx="267">
                  <c:v>9354.702825743967</c:v>
                </c:pt>
                <c:pt idx="268">
                  <c:v>9572.6018464527679</c:v>
                </c:pt>
                <c:pt idx="269">
                  <c:v>9795.5763873689248</c:v>
                </c:pt>
                <c:pt idx="270">
                  <c:v>10023.744672545447</c:v>
                </c:pt>
                <c:pt idx="271">
                  <c:v>10257.2276798273</c:v>
                </c:pt>
                <c:pt idx="272">
                  <c:v>10496.149204995452</c:v>
                </c:pt>
                <c:pt idx="273">
                  <c:v>10740.635927405057</c:v>
                </c:pt>
                <c:pt idx="274">
                  <c:v>10990.817477152492</c:v>
                </c:pt>
                <c:pt idx="275">
                  <c:v>11246.826503806984</c:v>
                </c:pt>
                <c:pt idx="276">
                  <c:v>11508.798746743143</c:v>
                </c:pt>
                <c:pt idx="277">
                  <c:v>11776.873107111782</c:v>
                </c:pt>
                <c:pt idx="278">
                  <c:v>12051.191721487159</c:v>
                </c:pt>
                <c:pt idx="279">
                  <c:v>12331.900037229647</c:v>
                </c:pt>
                <c:pt idx="280">
                  <c:v>12619.146889603868</c:v>
                </c:pt>
                <c:pt idx="281">
                  <c:v>12913.084580693114</c:v>
                </c:pt>
                <c:pt idx="282">
                  <c:v>13213.868960151922</c:v>
                </c:pt>
                <c:pt idx="283">
                  <c:v>13521.659507839637</c:v>
                </c:pt>
                <c:pt idx="284">
                  <c:v>13836.619418378734</c:v>
                </c:pt>
                <c:pt idx="285">
                  <c:v>14158.915687682758</c:v>
                </c:pt>
                <c:pt idx="286">
                  <c:v>14488.719201499805</c:v>
                </c:pt>
                <c:pt idx="287">
                  <c:v>14826.204826018353</c:v>
                </c:pt>
                <c:pt idx="288">
                  <c:v>15171.551500583675</c:v>
                </c:pt>
                <c:pt idx="289">
                  <c:v>15524.942332573839</c:v>
                </c:pt>
                <c:pt idx="290">
                  <c:v>15886.564694485634</c:v>
                </c:pt>
                <c:pt idx="291">
                  <c:v>16256.610323281986</c:v>
                </c:pt>
                <c:pt idx="292">
                  <c:v>16635.275422053423</c:v>
                </c:pt>
                <c:pt idx="293">
                  <c:v>17022.760764047536</c:v>
                </c:pt>
                <c:pt idx="294">
                  <c:v>17419.271799121609</c:v>
                </c:pt>
                <c:pt idx="295">
                  <c:v>17825.018762674914</c:v>
                </c:pt>
                <c:pt idx="296">
                  <c:v>18240.216787118195</c:v>
                </c:pt>
                <c:pt idx="297">
                  <c:v>18665.086015939822</c:v>
                </c:pt>
                <c:pt idx="298">
                  <c:v>19099.851720428716</c:v>
                </c:pt>
                <c:pt idx="299">
                  <c:v>19544.744419116221</c:v>
                </c:pt>
                <c:pt idx="300">
                  <c:v>20000</c:v>
                </c:pt>
              </c:numCache>
            </c:numRef>
          </c:xVal>
          <c:yVal>
            <c:numRef>
              <c:f>data!$CQ$33:$CQ$333</c:f>
              <c:numCache>
                <c:formatCode>0.00_ 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83-41E3-B883-CA21BBC08EDA}"/>
            </c:ext>
          </c:extLst>
        </c:ser>
        <c:ser>
          <c:idx val="1"/>
          <c:order val="2"/>
          <c:tx>
            <c:strRef>
              <c:f>data!$CR$32</c:f>
              <c:strCache>
                <c:ptCount val="1"/>
                <c:pt idx="0">
                  <c:v>Digital Domain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ysDot"/>
            </a:ln>
          </c:spPr>
          <c:marker>
            <c:symbol val="none"/>
          </c:marker>
          <c:xVal>
            <c:numRef>
              <c:f>data!$E$33:$E$333</c:f>
              <c:numCache>
                <c:formatCode>0.00_ </c:formatCode>
                <c:ptCount val="301"/>
                <c:pt idx="0">
                  <c:v>20</c:v>
                </c:pt>
                <c:pt idx="1">
                  <c:v>20.465859845615082</c:v>
                </c:pt>
                <c:pt idx="2">
                  <c:v>20.942570961017992</c:v>
                </c:pt>
                <c:pt idx="3">
                  <c:v>21.430386104752127</c:v>
                </c:pt>
                <c:pt idx="4">
                  <c:v>21.9295639228637</c:v>
                </c:pt>
                <c:pt idx="5">
                  <c:v>22.440369086039272</c:v>
                </c:pt>
                <c:pt idx="6">
                  <c:v>22.963072429937657</c:v>
                </c:pt>
                <c:pt idx="7">
                  <c:v>23.49795109879059</c:v>
                </c:pt>
                <c:pt idx="8">
                  <c:v>24.045288692348258</c:v>
                </c:pt>
                <c:pt idx="9">
                  <c:v>24.605375416247632</c:v>
                </c:pt>
                <c:pt idx="10">
                  <c:v>25.178508235883346</c:v>
                </c:pt>
                <c:pt idx="11">
                  <c:v>25.764991033862682</c:v>
                </c:pt>
                <c:pt idx="12">
                  <c:v>26.365134771128144</c:v>
                </c:pt>
                <c:pt idx="13">
                  <c:v>26.979257651833073</c:v>
                </c:pt>
                <c:pt idx="14">
                  <c:v>27.607685292057699</c:v>
                </c:pt>
                <c:pt idx="15">
                  <c:v>28.250750892455088</c:v>
                </c:pt>
                <c:pt idx="16">
                  <c:v>28.908795414918551</c:v>
                </c:pt>
                <c:pt idx="17">
                  <c:v>29.582167763364147</c:v>
                </c:pt>
                <c:pt idx="18">
                  <c:v>30.271224968724162</c:v>
                </c:pt>
                <c:pt idx="19">
                  <c:v>30.97633237824963</c:v>
                </c:pt>
                <c:pt idx="20">
                  <c:v>31.697863849222273</c:v>
                </c:pt>
                <c:pt idx="21">
                  <c:v>32.436201947178603</c:v>
                </c:pt>
                <c:pt idx="22">
                  <c:v>33.191738148751213</c:v>
                </c:pt>
                <c:pt idx="23">
                  <c:v>33.964873049234889</c:v>
                </c:pt>
                <c:pt idx="24">
                  <c:v>34.756016574987513</c:v>
                </c:pt>
                <c:pt idx="25">
                  <c:v>35.565588200778457</c:v>
                </c:pt>
                <c:pt idx="26">
                  <c:v>36.394017172199675</c:v>
                </c:pt>
                <c:pt idx="27">
                  <c:v>37.241742733257354</c:v>
                </c:pt>
                <c:pt idx="28">
                  <c:v>38.109214359264946</c:v>
                </c:pt>
                <c:pt idx="29">
                  <c:v>38.996891995160908</c:v>
                </c:pt>
                <c:pt idx="30">
                  <c:v>39.905246299377595</c:v>
                </c:pt>
                <c:pt idx="31">
                  <c:v>40.834758893390593</c:v>
                </c:pt>
                <c:pt idx="32">
                  <c:v>41.785922617080793</c:v>
                </c:pt>
                <c:pt idx="33">
                  <c:v>42.759241790044641</c:v>
                </c:pt>
                <c:pt idx="34">
                  <c:v>43.755232478991047</c:v>
                </c:pt>
                <c:pt idx="35">
                  <c:v>44.774422771366787</c:v>
                </c:pt>
                <c:pt idx="36">
                  <c:v>45.817353055355461</c:v>
                </c:pt>
                <c:pt idx="37">
                  <c:v>46.884576306398444</c:v>
                </c:pt>
                <c:pt idx="38">
                  <c:v>47.976658380389814</c:v>
                </c:pt>
                <c:pt idx="39">
                  <c:v>49.09417831370061</c:v>
                </c:pt>
                <c:pt idx="40">
                  <c:v>50.237728630191612</c:v>
                </c:pt>
                <c:pt idx="41">
                  <c:v>51.40791565537728</c:v>
                </c:pt>
                <c:pt idx="42">
                  <c:v>52.605359837907642</c:v>
                </c:pt>
                <c:pt idx="43">
                  <c:v>53.830696078538324</c:v>
                </c:pt>
                <c:pt idx="44">
                  <c:v>55.084574066763324</c:v>
                </c:pt>
                <c:pt idx="45">
                  <c:v>56.367658625289081</c:v>
                </c:pt>
                <c:pt idx="46">
                  <c:v>57.680630062532117</c:v>
                </c:pt>
                <c:pt idx="47">
                  <c:v>59.024184533327713</c:v>
                </c:pt>
                <c:pt idx="48">
                  <c:v>60.399034408040329</c:v>
                </c:pt>
                <c:pt idx="49">
                  <c:v>61.80590865027181</c:v>
                </c:pt>
                <c:pt idx="50">
                  <c:v>63.245553203367592</c:v>
                </c:pt>
                <c:pt idx="51">
                  <c:v>64.718731385925679</c:v>
                </c:pt>
                <c:pt idx="52">
                  <c:v>66.226224296518239</c:v>
                </c:pt>
                <c:pt idx="53">
                  <c:v>67.768831227840536</c:v>
                </c:pt>
                <c:pt idx="54">
                  <c:v>69.347370090506345</c:v>
                </c:pt>
                <c:pt idx="55">
                  <c:v>70.96267784671511</c:v>
                </c:pt>
                <c:pt idx="56">
                  <c:v>72.615610954020283</c:v>
                </c:pt>
                <c:pt idx="57">
                  <c:v>74.307045819434506</c:v>
                </c:pt>
                <c:pt idx="58">
                  <c:v>76.037879264112235</c:v>
                </c:pt>
                <c:pt idx="59">
                  <c:v>77.809028998856135</c:v>
                </c:pt>
                <c:pt idx="60">
                  <c:v>79.621434110699454</c:v>
                </c:pt>
                <c:pt idx="61">
                  <c:v>81.476055560822559</c:v>
                </c:pt>
                <c:pt idx="62">
                  <c:v>83.373876694067093</c:v>
                </c:pt>
                <c:pt idx="63">
                  <c:v>85.315903760318548</c:v>
                </c:pt>
                <c:pt idx="64">
                  <c:v>87.30316644803321</c:v>
                </c:pt>
                <c:pt idx="65">
                  <c:v>89.336718430192633</c:v>
                </c:pt>
                <c:pt idx="66">
                  <c:v>91.417637922975018</c:v>
                </c:pt>
                <c:pt idx="67">
                  <c:v>93.547028257439678</c:v>
                </c:pt>
                <c:pt idx="68">
                  <c:v>95.726018464527684</c:v>
                </c:pt>
                <c:pt idx="69">
                  <c:v>97.95576387368925</c:v>
                </c:pt>
                <c:pt idx="70">
                  <c:v>100.23744672545446</c:v>
                </c:pt>
                <c:pt idx="71">
                  <c:v>102.57227679827298</c:v>
                </c:pt>
                <c:pt idx="72">
                  <c:v>104.96149204995453</c:v>
                </c:pt>
                <c:pt idx="73">
                  <c:v>107.40635927405057</c:v>
                </c:pt>
                <c:pt idx="74">
                  <c:v>109.90817477152491</c:v>
                </c:pt>
                <c:pt idx="75">
                  <c:v>112.46826503806984</c:v>
                </c:pt>
                <c:pt idx="76">
                  <c:v>115.08798746743142</c:v>
                </c:pt>
                <c:pt idx="77">
                  <c:v>117.76873107111781</c:v>
                </c:pt>
                <c:pt idx="78">
                  <c:v>120.51191721487159</c:v>
                </c:pt>
                <c:pt idx="79">
                  <c:v>123.31900037229646</c:v>
                </c:pt>
                <c:pt idx="80">
                  <c:v>126.19146889603869</c:v>
                </c:pt>
                <c:pt idx="81">
                  <c:v>129.13084580693115</c:v>
                </c:pt>
                <c:pt idx="82">
                  <c:v>132.13868960151922</c:v>
                </c:pt>
                <c:pt idx="83">
                  <c:v>135.21659507839638</c:v>
                </c:pt>
                <c:pt idx="84">
                  <c:v>138.36619418378734</c:v>
                </c:pt>
                <c:pt idx="85">
                  <c:v>141.58915687682759</c:v>
                </c:pt>
                <c:pt idx="86">
                  <c:v>144.88719201499805</c:v>
                </c:pt>
                <c:pt idx="87">
                  <c:v>148.26204826018352</c:v>
                </c:pt>
                <c:pt idx="88">
                  <c:v>151.71551500583675</c:v>
                </c:pt>
                <c:pt idx="89">
                  <c:v>155.24942332573841</c:v>
                </c:pt>
                <c:pt idx="90">
                  <c:v>158.86564694485634</c:v>
                </c:pt>
                <c:pt idx="91">
                  <c:v>162.56610323281987</c:v>
                </c:pt>
                <c:pt idx="92">
                  <c:v>166.35275422053422</c:v>
                </c:pt>
                <c:pt idx="93">
                  <c:v>170.22760764047536</c:v>
                </c:pt>
                <c:pt idx="94">
                  <c:v>174.19271799121611</c:v>
                </c:pt>
                <c:pt idx="95">
                  <c:v>178.25018762674915</c:v>
                </c:pt>
                <c:pt idx="96">
                  <c:v>182.40216787118197</c:v>
                </c:pt>
                <c:pt idx="97">
                  <c:v>186.65086015939821</c:v>
                </c:pt>
                <c:pt idx="98">
                  <c:v>190.99851720428717</c:v>
                </c:pt>
                <c:pt idx="99">
                  <c:v>195.44744419116222</c:v>
                </c:pt>
                <c:pt idx="100">
                  <c:v>200</c:v>
                </c:pt>
                <c:pt idx="101">
                  <c:v>204.65859845615083</c:v>
                </c:pt>
                <c:pt idx="102">
                  <c:v>209.42570961017992</c:v>
                </c:pt>
                <c:pt idx="103">
                  <c:v>214.30386104752128</c:v>
                </c:pt>
                <c:pt idx="104">
                  <c:v>219.29563922863701</c:v>
                </c:pt>
                <c:pt idx="105">
                  <c:v>224.40369086039271</c:v>
                </c:pt>
                <c:pt idx="106">
                  <c:v>229.63072429937657</c:v>
                </c:pt>
                <c:pt idx="107">
                  <c:v>234.97951098790591</c:v>
                </c:pt>
                <c:pt idx="108">
                  <c:v>240.45288692348259</c:v>
                </c:pt>
                <c:pt idx="109">
                  <c:v>246.05375416247631</c:v>
                </c:pt>
                <c:pt idx="110">
                  <c:v>251.78508235883345</c:v>
                </c:pt>
                <c:pt idx="111">
                  <c:v>257.6499103386268</c:v>
                </c:pt>
                <c:pt idx="112">
                  <c:v>263.65134771128146</c:v>
                </c:pt>
                <c:pt idx="113">
                  <c:v>269.79257651833075</c:v>
                </c:pt>
                <c:pt idx="114">
                  <c:v>276.07685292057698</c:v>
                </c:pt>
                <c:pt idx="115">
                  <c:v>282.50750892455085</c:v>
                </c:pt>
                <c:pt idx="116">
                  <c:v>289.08795414918546</c:v>
                </c:pt>
                <c:pt idx="117">
                  <c:v>295.82167763364151</c:v>
                </c:pt>
                <c:pt idx="118">
                  <c:v>302.71224968724164</c:v>
                </c:pt>
                <c:pt idx="119">
                  <c:v>309.76332378249629</c:v>
                </c:pt>
                <c:pt idx="120">
                  <c:v>316.97863849222273</c:v>
                </c:pt>
                <c:pt idx="121">
                  <c:v>324.36201947178603</c:v>
                </c:pt>
                <c:pt idx="122">
                  <c:v>331.9173814875121</c:v>
                </c:pt>
                <c:pt idx="123">
                  <c:v>339.64873049234888</c:v>
                </c:pt>
                <c:pt idx="124">
                  <c:v>347.56016574987513</c:v>
                </c:pt>
                <c:pt idx="125">
                  <c:v>355.65588200778461</c:v>
                </c:pt>
                <c:pt idx="126">
                  <c:v>363.94017172199671</c:v>
                </c:pt>
                <c:pt idx="127">
                  <c:v>372.41742733257348</c:v>
                </c:pt>
                <c:pt idx="128">
                  <c:v>381.09214359264951</c:v>
                </c:pt>
                <c:pt idx="129">
                  <c:v>389.96891995160905</c:v>
                </c:pt>
                <c:pt idx="130">
                  <c:v>399.05246299377598</c:v>
                </c:pt>
                <c:pt idx="131">
                  <c:v>408.34758893390591</c:v>
                </c:pt>
                <c:pt idx="132">
                  <c:v>417.85922617080791</c:v>
                </c:pt>
                <c:pt idx="133">
                  <c:v>427.59241790044643</c:v>
                </c:pt>
                <c:pt idx="134">
                  <c:v>437.55232478991053</c:v>
                </c:pt>
                <c:pt idx="135">
                  <c:v>447.7442277136679</c:v>
                </c:pt>
                <c:pt idx="136">
                  <c:v>458.17353055355466</c:v>
                </c:pt>
                <c:pt idx="137">
                  <c:v>468.84576306398441</c:v>
                </c:pt>
                <c:pt idx="138">
                  <c:v>479.76658380389819</c:v>
                </c:pt>
                <c:pt idx="139">
                  <c:v>490.9417831370061</c:v>
                </c:pt>
                <c:pt idx="140">
                  <c:v>502.37728630191612</c:v>
                </c:pt>
                <c:pt idx="141">
                  <c:v>514.0791565537728</c:v>
                </c:pt>
                <c:pt idx="142">
                  <c:v>526.05359837907645</c:v>
                </c:pt>
                <c:pt idx="143">
                  <c:v>538.30696078538324</c:v>
                </c:pt>
                <c:pt idx="144">
                  <c:v>550.84574066763321</c:v>
                </c:pt>
                <c:pt idx="145">
                  <c:v>563.67658625289084</c:v>
                </c:pt>
                <c:pt idx="146">
                  <c:v>576.80630062532123</c:v>
                </c:pt>
                <c:pt idx="147">
                  <c:v>590.24184533327707</c:v>
                </c:pt>
                <c:pt idx="148">
                  <c:v>603.99034408040336</c:v>
                </c:pt>
                <c:pt idx="149">
                  <c:v>618.05908650271806</c:v>
                </c:pt>
                <c:pt idx="150">
                  <c:v>632.45553203367592</c:v>
                </c:pt>
                <c:pt idx="151">
                  <c:v>647.18731385925673</c:v>
                </c:pt>
                <c:pt idx="152">
                  <c:v>662.26224296518228</c:v>
                </c:pt>
                <c:pt idx="153">
                  <c:v>677.68831227840531</c:v>
                </c:pt>
                <c:pt idx="154">
                  <c:v>693.47370090506342</c:v>
                </c:pt>
                <c:pt idx="155">
                  <c:v>709.6267784671511</c:v>
                </c:pt>
                <c:pt idx="156">
                  <c:v>726.15610954020281</c:v>
                </c:pt>
                <c:pt idx="157">
                  <c:v>743.07045819434506</c:v>
                </c:pt>
                <c:pt idx="158">
                  <c:v>760.37879264112235</c:v>
                </c:pt>
                <c:pt idx="159">
                  <c:v>778.09028998856138</c:v>
                </c:pt>
                <c:pt idx="160">
                  <c:v>796.21434110699454</c:v>
                </c:pt>
                <c:pt idx="161">
                  <c:v>814.76055560822567</c:v>
                </c:pt>
                <c:pt idx="162">
                  <c:v>833.73876694067098</c:v>
                </c:pt>
                <c:pt idx="163">
                  <c:v>853.15903760318542</c:v>
                </c:pt>
                <c:pt idx="164">
                  <c:v>873.03166448033198</c:v>
                </c:pt>
                <c:pt idx="165">
                  <c:v>893.36718430192639</c:v>
                </c:pt>
                <c:pt idx="166">
                  <c:v>914.17637922975018</c:v>
                </c:pt>
                <c:pt idx="167">
                  <c:v>935.47028257439672</c:v>
                </c:pt>
                <c:pt idx="168">
                  <c:v>957.26018464527681</c:v>
                </c:pt>
                <c:pt idx="169">
                  <c:v>979.5576387368925</c:v>
                </c:pt>
                <c:pt idx="170">
                  <c:v>1002.3744672545446</c:v>
                </c:pt>
                <c:pt idx="171">
                  <c:v>1025.7227679827299</c:v>
                </c:pt>
                <c:pt idx="172">
                  <c:v>1049.6149204995452</c:v>
                </c:pt>
                <c:pt idx="173">
                  <c:v>1074.0635927405058</c:v>
                </c:pt>
                <c:pt idx="174">
                  <c:v>1099.0817477152491</c:v>
                </c:pt>
                <c:pt idx="175">
                  <c:v>1124.6826503806983</c:v>
                </c:pt>
                <c:pt idx="176">
                  <c:v>1150.8798746743144</c:v>
                </c:pt>
                <c:pt idx="177">
                  <c:v>1177.687310711178</c:v>
                </c:pt>
                <c:pt idx="178">
                  <c:v>1205.119172148716</c:v>
                </c:pt>
                <c:pt idx="179">
                  <c:v>1233.1900037229645</c:v>
                </c:pt>
                <c:pt idx="180">
                  <c:v>1261.9146889603869</c:v>
                </c:pt>
                <c:pt idx="181">
                  <c:v>1291.3084580693114</c:v>
                </c:pt>
                <c:pt idx="182">
                  <c:v>1321.3868960151922</c:v>
                </c:pt>
                <c:pt idx="183">
                  <c:v>1352.1659507839636</c:v>
                </c:pt>
                <c:pt idx="184">
                  <c:v>1383.6619418378734</c:v>
                </c:pt>
                <c:pt idx="185">
                  <c:v>1415.8915687682759</c:v>
                </c:pt>
                <c:pt idx="186">
                  <c:v>1448.8719201499805</c:v>
                </c:pt>
                <c:pt idx="187">
                  <c:v>1482.6204826018352</c:v>
                </c:pt>
                <c:pt idx="188">
                  <c:v>1517.1551500583676</c:v>
                </c:pt>
                <c:pt idx="189">
                  <c:v>1552.4942332573839</c:v>
                </c:pt>
                <c:pt idx="190">
                  <c:v>1588.6564694485635</c:v>
                </c:pt>
                <c:pt idx="191">
                  <c:v>1625.6610323281986</c:v>
                </c:pt>
                <c:pt idx="192">
                  <c:v>1663.5275422053421</c:v>
                </c:pt>
                <c:pt idx="193">
                  <c:v>1702.2760764047537</c:v>
                </c:pt>
                <c:pt idx="194">
                  <c:v>1741.9271799121609</c:v>
                </c:pt>
                <c:pt idx="195">
                  <c:v>1782.5018762674915</c:v>
                </c:pt>
                <c:pt idx="196">
                  <c:v>1824.0216787118197</c:v>
                </c:pt>
                <c:pt idx="197">
                  <c:v>1866.5086015939821</c:v>
                </c:pt>
                <c:pt idx="198">
                  <c:v>1909.9851720428717</c:v>
                </c:pt>
                <c:pt idx="199">
                  <c:v>1954.4744419116221</c:v>
                </c:pt>
                <c:pt idx="200">
                  <c:v>2000</c:v>
                </c:pt>
                <c:pt idx="201">
                  <c:v>2046.5859845615082</c:v>
                </c:pt>
                <c:pt idx="202">
                  <c:v>2094.2570961017991</c:v>
                </c:pt>
                <c:pt idx="203">
                  <c:v>2143.0386104752129</c:v>
                </c:pt>
                <c:pt idx="204">
                  <c:v>2192.9563922863704</c:v>
                </c:pt>
                <c:pt idx="205">
                  <c:v>2244.0369086039273</c:v>
                </c:pt>
                <c:pt idx="206">
                  <c:v>2296.3072429937656</c:v>
                </c:pt>
                <c:pt idx="207">
                  <c:v>2349.7951098790591</c:v>
                </c:pt>
                <c:pt idx="208">
                  <c:v>2404.5288692348258</c:v>
                </c:pt>
                <c:pt idx="209">
                  <c:v>2460.5375416247634</c:v>
                </c:pt>
                <c:pt idx="210">
                  <c:v>2517.8508235883346</c:v>
                </c:pt>
                <c:pt idx="211">
                  <c:v>2576.499103386268</c:v>
                </c:pt>
                <c:pt idx="212">
                  <c:v>2636.5134771128146</c:v>
                </c:pt>
                <c:pt idx="213">
                  <c:v>2697.9257651833077</c:v>
                </c:pt>
                <c:pt idx="214">
                  <c:v>2760.7685292057699</c:v>
                </c:pt>
                <c:pt idx="215">
                  <c:v>2825.0750892455089</c:v>
                </c:pt>
                <c:pt idx="216">
                  <c:v>2890.879541491855</c:v>
                </c:pt>
                <c:pt idx="217">
                  <c:v>2958.216776336415</c:v>
                </c:pt>
                <c:pt idx="218">
                  <c:v>3027.1224968724164</c:v>
                </c:pt>
                <c:pt idx="219">
                  <c:v>3097.6332378249631</c:v>
                </c:pt>
                <c:pt idx="220">
                  <c:v>3169.7863849222272</c:v>
                </c:pt>
                <c:pt idx="221">
                  <c:v>3243.6201947178602</c:v>
                </c:pt>
                <c:pt idx="222">
                  <c:v>3319.1738148751215</c:v>
                </c:pt>
                <c:pt idx="223">
                  <c:v>3396.4873049234889</c:v>
                </c:pt>
                <c:pt idx="224">
                  <c:v>3475.6016574987511</c:v>
                </c:pt>
                <c:pt idx="225">
                  <c:v>3556.5588200778461</c:v>
                </c:pt>
                <c:pt idx="226">
                  <c:v>3639.4017172199674</c:v>
                </c:pt>
                <c:pt idx="227">
                  <c:v>3724.1742733257352</c:v>
                </c:pt>
                <c:pt idx="228">
                  <c:v>3810.9214359264947</c:v>
                </c:pt>
                <c:pt idx="229">
                  <c:v>3899.6891995160909</c:v>
                </c:pt>
                <c:pt idx="230">
                  <c:v>3990.5246299377595</c:v>
                </c:pt>
                <c:pt idx="231">
                  <c:v>4083.4758893390594</c:v>
                </c:pt>
                <c:pt idx="232">
                  <c:v>4178.5922617080796</c:v>
                </c:pt>
                <c:pt idx="233">
                  <c:v>4275.9241790044643</c:v>
                </c:pt>
                <c:pt idx="234">
                  <c:v>4375.5232478991047</c:v>
                </c:pt>
                <c:pt idx="235">
                  <c:v>4477.442277136679</c:v>
                </c:pt>
                <c:pt idx="236">
                  <c:v>4581.7353055355461</c:v>
                </c:pt>
                <c:pt idx="237">
                  <c:v>4688.457630639844</c:v>
                </c:pt>
                <c:pt idx="238">
                  <c:v>4797.6658380389817</c:v>
                </c:pt>
                <c:pt idx="239">
                  <c:v>4909.4178313700613</c:v>
                </c:pt>
                <c:pt idx="240">
                  <c:v>5023.7728630191614</c:v>
                </c:pt>
                <c:pt idx="241">
                  <c:v>5140.7915655377283</c:v>
                </c:pt>
                <c:pt idx="242">
                  <c:v>5260.5359837907645</c:v>
                </c:pt>
                <c:pt idx="243">
                  <c:v>5383.0696078538322</c:v>
                </c:pt>
                <c:pt idx="244">
                  <c:v>5508.4574066763325</c:v>
                </c:pt>
                <c:pt idx="245">
                  <c:v>5636.7658625289087</c:v>
                </c:pt>
                <c:pt idx="246">
                  <c:v>5768.0630062532118</c:v>
                </c:pt>
                <c:pt idx="247">
                  <c:v>5902.4184533327716</c:v>
                </c:pt>
                <c:pt idx="248">
                  <c:v>6039.9034408040334</c:v>
                </c:pt>
                <c:pt idx="249">
                  <c:v>6180.5908650271813</c:v>
                </c:pt>
                <c:pt idx="250">
                  <c:v>6324.555320336759</c:v>
                </c:pt>
                <c:pt idx="251">
                  <c:v>6471.8731385925676</c:v>
                </c:pt>
                <c:pt idx="252">
                  <c:v>6622.622429651823</c:v>
                </c:pt>
                <c:pt idx="253">
                  <c:v>6776.8831227840528</c:v>
                </c:pt>
                <c:pt idx="254">
                  <c:v>6934.7370090506338</c:v>
                </c:pt>
                <c:pt idx="255">
                  <c:v>7096.2677846715105</c:v>
                </c:pt>
                <c:pt idx="256">
                  <c:v>7261.5610954020276</c:v>
                </c:pt>
                <c:pt idx="257">
                  <c:v>7430.7045819434516</c:v>
                </c:pt>
                <c:pt idx="258">
                  <c:v>7603.7879264112235</c:v>
                </c:pt>
                <c:pt idx="259">
                  <c:v>7780.9028998856129</c:v>
                </c:pt>
                <c:pt idx="260">
                  <c:v>7962.1434110699456</c:v>
                </c:pt>
                <c:pt idx="261">
                  <c:v>8147.605556082256</c:v>
                </c:pt>
                <c:pt idx="262">
                  <c:v>8337.3876694067094</c:v>
                </c:pt>
                <c:pt idx="263">
                  <c:v>8531.5903760318542</c:v>
                </c:pt>
                <c:pt idx="264">
                  <c:v>8730.3166448033207</c:v>
                </c:pt>
                <c:pt idx="265">
                  <c:v>8933.6718430192632</c:v>
                </c:pt>
                <c:pt idx="266">
                  <c:v>9141.7637922975009</c:v>
                </c:pt>
                <c:pt idx="267">
                  <c:v>9354.702825743967</c:v>
                </c:pt>
                <c:pt idx="268">
                  <c:v>9572.6018464527679</c:v>
                </c:pt>
                <c:pt idx="269">
                  <c:v>9795.5763873689248</c:v>
                </c:pt>
                <c:pt idx="270">
                  <c:v>10023.744672545447</c:v>
                </c:pt>
                <c:pt idx="271">
                  <c:v>10257.2276798273</c:v>
                </c:pt>
                <c:pt idx="272">
                  <c:v>10496.149204995452</c:v>
                </c:pt>
                <c:pt idx="273">
                  <c:v>10740.635927405057</c:v>
                </c:pt>
                <c:pt idx="274">
                  <c:v>10990.817477152492</c:v>
                </c:pt>
                <c:pt idx="275">
                  <c:v>11246.826503806984</c:v>
                </c:pt>
                <c:pt idx="276">
                  <c:v>11508.798746743143</c:v>
                </c:pt>
                <c:pt idx="277">
                  <c:v>11776.873107111782</c:v>
                </c:pt>
                <c:pt idx="278">
                  <c:v>12051.191721487159</c:v>
                </c:pt>
                <c:pt idx="279">
                  <c:v>12331.900037229647</c:v>
                </c:pt>
                <c:pt idx="280">
                  <c:v>12619.146889603868</c:v>
                </c:pt>
                <c:pt idx="281">
                  <c:v>12913.084580693114</c:v>
                </c:pt>
                <c:pt idx="282">
                  <c:v>13213.868960151922</c:v>
                </c:pt>
                <c:pt idx="283">
                  <c:v>13521.659507839637</c:v>
                </c:pt>
                <c:pt idx="284">
                  <c:v>13836.619418378734</c:v>
                </c:pt>
                <c:pt idx="285">
                  <c:v>14158.915687682758</c:v>
                </c:pt>
                <c:pt idx="286">
                  <c:v>14488.719201499805</c:v>
                </c:pt>
                <c:pt idx="287">
                  <c:v>14826.204826018353</c:v>
                </c:pt>
                <c:pt idx="288">
                  <c:v>15171.551500583675</c:v>
                </c:pt>
                <c:pt idx="289">
                  <c:v>15524.942332573839</c:v>
                </c:pt>
                <c:pt idx="290">
                  <c:v>15886.564694485634</c:v>
                </c:pt>
                <c:pt idx="291">
                  <c:v>16256.610323281986</c:v>
                </c:pt>
                <c:pt idx="292">
                  <c:v>16635.275422053423</c:v>
                </c:pt>
                <c:pt idx="293">
                  <c:v>17022.760764047536</c:v>
                </c:pt>
                <c:pt idx="294">
                  <c:v>17419.271799121609</c:v>
                </c:pt>
                <c:pt idx="295">
                  <c:v>17825.018762674914</c:v>
                </c:pt>
                <c:pt idx="296">
                  <c:v>18240.216787118195</c:v>
                </c:pt>
                <c:pt idx="297">
                  <c:v>18665.086015939822</c:v>
                </c:pt>
                <c:pt idx="298">
                  <c:v>19099.851720428716</c:v>
                </c:pt>
                <c:pt idx="299">
                  <c:v>19544.744419116221</c:v>
                </c:pt>
                <c:pt idx="300">
                  <c:v>20000</c:v>
                </c:pt>
              </c:numCache>
            </c:numRef>
          </c:xVal>
          <c:yVal>
            <c:numRef>
              <c:f>data!$CR$33:$CR$333</c:f>
              <c:numCache>
                <c:formatCode>0.00_ 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83-41E3-B883-CA21BBC08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32032"/>
        <c:axId val="123533952"/>
      </c:scatterChart>
      <c:valAx>
        <c:axId val="123532032"/>
        <c:scaling>
          <c:logBase val="10"/>
          <c:orientation val="minMax"/>
          <c:max val="20000"/>
          <c:min val="10"/>
        </c:scaling>
        <c:delete val="0"/>
        <c:axPos val="b"/>
        <c:majorGridlines/>
        <c:minorGridlines/>
        <c:numFmt formatCode="General" sourceLinked="0"/>
        <c:majorTickMark val="out"/>
        <c:minorTickMark val="none"/>
        <c:tickLblPos val="low"/>
        <c:crossAx val="123533952"/>
        <c:crosses val="autoZero"/>
        <c:crossBetween val="midCat"/>
      </c:valAx>
      <c:valAx>
        <c:axId val="123533952"/>
        <c:scaling>
          <c:orientation val="minMax"/>
          <c:max val="15"/>
          <c:min val="-25"/>
        </c:scaling>
        <c:delete val="0"/>
        <c:axPos val="l"/>
        <c:majorGridlines/>
        <c:minorGridlines/>
        <c:numFmt formatCode="General" sourceLinked="0"/>
        <c:majorTickMark val="in"/>
        <c:minorTickMark val="none"/>
        <c:tickLblPos val="low"/>
        <c:crossAx val="123532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6493438320209975"/>
          <c:y val="0.77669940450992014"/>
          <c:w val="0.25921636630657707"/>
          <c:h val="0.1434196935060536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66676</xdr:colOff>
      <xdr:row>3</xdr:row>
      <xdr:rowOff>19051</xdr:rowOff>
    </xdr:from>
    <xdr:to>
      <xdr:col>21</xdr:col>
      <xdr:colOff>381001</xdr:colOff>
      <xdr:row>17</xdr:row>
      <xdr:rowOff>180976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29</xdr:row>
      <xdr:rowOff>95250</xdr:rowOff>
    </xdr:from>
    <xdr:to>
      <xdr:col>14</xdr:col>
      <xdr:colOff>200026</xdr:colOff>
      <xdr:row>29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DC5E97C-78F7-436F-9524-154D395EE8E7}"/>
            </a:ext>
          </a:extLst>
        </xdr:cNvPr>
        <xdr:cNvCxnSpPr/>
      </xdr:nvCxnSpPr>
      <xdr:spPr>
        <a:xfrm flipH="1">
          <a:off x="38100" y="4210050"/>
          <a:ext cx="574357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0.26885</cdr:x>
      <cdr:y>0.00293</cdr:y>
    </cdr:from>
    <cdr:to>
      <cdr:x>0.67986</cdr:x>
      <cdr:y>0.04311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65055" y="10373"/>
          <a:ext cx="1933946" cy="142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補正フィルター周波数特性</a:t>
          </a:r>
        </a:p>
      </cdr:txBody>
    </cdr:sp>
  </cdr:relSizeAnchor>
  <cdr:relSizeAnchor xmlns:cdr="http://schemas.openxmlformats.org/drawingml/2006/chartDrawing">
    <cdr:from>
      <cdr:x>0.03644</cdr:x>
      <cdr:y>0.00927</cdr:y>
    </cdr:from>
    <cdr:to>
      <cdr:x>0.2085</cdr:x>
      <cdr:y>0.05107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1463" y="32846"/>
          <a:ext cx="809611" cy="148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ゲイン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[dB]</a:t>
          </a:r>
        </a:p>
      </cdr:txBody>
    </cdr:sp>
  </cdr:relSizeAnchor>
  <cdr:relSizeAnchor xmlns:cdr="http://schemas.openxmlformats.org/drawingml/2006/chartDrawing">
    <cdr:from>
      <cdr:x>0.2571</cdr:x>
      <cdr:y>0.92608</cdr:y>
    </cdr:from>
    <cdr:to>
      <cdr:x>0.63556</cdr:x>
      <cdr:y>0.97868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209722" y="3281388"/>
          <a:ext cx="1780817" cy="186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周波数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[Hz</a:t>
          </a:r>
          <a:r>
            <a:rPr lang="en-US" altLang="ja-JP" sz="1100"/>
            <a:t>]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25</xdr:row>
      <xdr:rowOff>76200</xdr:rowOff>
    </xdr:from>
    <xdr:to>
      <xdr:col>12</xdr:col>
      <xdr:colOff>219075</xdr:colOff>
      <xdr:row>51</xdr:row>
      <xdr:rowOff>28575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pSpPr/>
      </xdr:nvGrpSpPr>
      <xdr:grpSpPr>
        <a:xfrm>
          <a:off x="1228725" y="4600575"/>
          <a:ext cx="6400800" cy="4657725"/>
          <a:chOff x="552450" y="35109150"/>
          <a:chExt cx="6400800" cy="4657725"/>
        </a:xfrm>
      </xdr:grpSpPr>
      <xdr:pic>
        <xdr:nvPicPr>
          <xdr:cNvPr id="45" name="図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2450" y="35109150"/>
            <a:ext cx="6400800" cy="465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6" name="円/楕円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4467225" y="36528375"/>
            <a:ext cx="790575" cy="336737"/>
          </a:xfrm>
          <a:prstGeom prst="ellipse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</xdr:col>
      <xdr:colOff>666750</xdr:colOff>
      <xdr:row>51</xdr:row>
      <xdr:rowOff>142875</xdr:rowOff>
    </xdr:from>
    <xdr:to>
      <xdr:col>12</xdr:col>
      <xdr:colOff>256369</xdr:colOff>
      <xdr:row>77</xdr:row>
      <xdr:rowOff>151811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9372600"/>
          <a:ext cx="6447619" cy="4714286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12</xdr:col>
      <xdr:colOff>238125</xdr:colOff>
      <xdr:row>136</xdr:row>
      <xdr:rowOff>142875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pSpPr/>
      </xdr:nvGrpSpPr>
      <xdr:grpSpPr>
        <a:xfrm>
          <a:off x="1247775" y="20088225"/>
          <a:ext cx="6400800" cy="4667250"/>
          <a:chOff x="552450" y="50492025"/>
          <a:chExt cx="6400800" cy="4667250"/>
        </a:xfrm>
      </xdr:grpSpPr>
      <xdr:pic>
        <xdr:nvPicPr>
          <xdr:cNvPr id="57" name="図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2450" y="50492025"/>
            <a:ext cx="6400800" cy="4667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8" name="円/楕円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/>
        </xdr:nvSpPr>
        <xdr:spPr>
          <a:xfrm>
            <a:off x="4476750" y="51920775"/>
            <a:ext cx="790575" cy="336737"/>
          </a:xfrm>
          <a:prstGeom prst="ellipse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28575</xdr:colOff>
      <xdr:row>139</xdr:row>
      <xdr:rowOff>47625</xdr:rowOff>
    </xdr:from>
    <xdr:to>
      <xdr:col>12</xdr:col>
      <xdr:colOff>303994</xdr:colOff>
      <xdr:row>165</xdr:row>
      <xdr:rowOff>56561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6825" y="25203150"/>
          <a:ext cx="6447619" cy="4714286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5</xdr:row>
      <xdr:rowOff>57150</xdr:rowOff>
    </xdr:from>
    <xdr:to>
      <xdr:col>10</xdr:col>
      <xdr:colOff>552450</xdr:colOff>
      <xdr:row>22</xdr:row>
      <xdr:rowOff>85725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6AFBD964-8107-4B88-BBFD-2A8D90EF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962025"/>
          <a:ext cx="5276850" cy="310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666750</xdr:colOff>
      <xdr:row>95</xdr:row>
      <xdr:rowOff>123825</xdr:rowOff>
    </xdr:from>
    <xdr:to>
      <xdr:col>6</xdr:col>
      <xdr:colOff>200025</xdr:colOff>
      <xdr:row>108</xdr:row>
      <xdr:rowOff>152400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A38DFE1-2B2B-4047-BD50-C1059B96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316450"/>
          <a:ext cx="2276475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170</xdr:row>
      <xdr:rowOff>38100</xdr:rowOff>
    </xdr:from>
    <xdr:to>
      <xdr:col>6</xdr:col>
      <xdr:colOff>247650</xdr:colOff>
      <xdr:row>171</xdr:row>
      <xdr:rowOff>57150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4093908E-4052-48DC-BEB8-80832B41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0803850"/>
          <a:ext cx="22764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177</xdr:row>
      <xdr:rowOff>28575</xdr:rowOff>
    </xdr:from>
    <xdr:to>
      <xdr:col>6</xdr:col>
      <xdr:colOff>247650</xdr:colOff>
      <xdr:row>192</xdr:row>
      <xdr:rowOff>76200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F966118C-A7A2-4965-874D-AA7C075E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2242125"/>
          <a:ext cx="227647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571500</xdr:colOff>
      <xdr:row>82</xdr:row>
      <xdr:rowOff>114300</xdr:rowOff>
    </xdr:from>
    <xdr:to>
      <xdr:col>8</xdr:col>
      <xdr:colOff>381000</xdr:colOff>
      <xdr:row>88</xdr:row>
      <xdr:rowOff>133350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6327D3D-063B-4859-9410-4A685C7A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954250"/>
          <a:ext cx="32385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76200</xdr:rowOff>
    </xdr:from>
    <xdr:to>
      <xdr:col>4</xdr:col>
      <xdr:colOff>4133345</xdr:colOff>
      <xdr:row>17</xdr:row>
      <xdr:rowOff>132967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115BCE1-1829-4829-9D46-58DBD3BAF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0" y="485775"/>
          <a:ext cx="4038095" cy="3066667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18</xdr:row>
      <xdr:rowOff>66675</xdr:rowOff>
    </xdr:from>
    <xdr:to>
      <xdr:col>4</xdr:col>
      <xdr:colOff>4133344</xdr:colOff>
      <xdr:row>33</xdr:row>
      <xdr:rowOff>142490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55F0720-73A0-4AE6-85A7-B5C355ACF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5" y="3686175"/>
          <a:ext cx="4047619" cy="30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34</xdr:row>
      <xdr:rowOff>66675</xdr:rowOff>
    </xdr:from>
    <xdr:to>
      <xdr:col>4</xdr:col>
      <xdr:colOff>4142867</xdr:colOff>
      <xdr:row>49</xdr:row>
      <xdr:rowOff>132967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9FEEA80-24E9-4206-987A-65EC59E3F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19450" y="6886575"/>
          <a:ext cx="4066667" cy="3066667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50</xdr:row>
      <xdr:rowOff>66675</xdr:rowOff>
    </xdr:from>
    <xdr:to>
      <xdr:col>4</xdr:col>
      <xdr:colOff>4142865</xdr:colOff>
      <xdr:row>65</xdr:row>
      <xdr:rowOff>161538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1CFB705-F506-400E-94A0-2CB2EAFE2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09925" y="10086975"/>
          <a:ext cx="4076190" cy="30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EXCEL\DOCUMENT\53&#20104;&#31639;\EXCEL5\DATA\&#35069;&#36896;&#20104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on\ntec-server\DOCUME~1\Owner\LOCALS~1\Temp\GET-HT&#23455;&#32318;021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on\ntec-server\DOCUME~1\Owner\LOCALS~1\Temp\FR-X1&#26908;&#3534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on\ntec-server\Documents%20and%20Settings\ykawata\My%20Documents\WORK\TXSR505\&#35211;&#31309;\DOCUME~1\kharada\LOCALS~1\Temp\notes6030C8\DATA\&#38283;&#30330;&#36039;&#26009;\&#19977;&#33777;\&#36039;&#26009;\M-VR1000\&#35211;&#31309;&#12418;&#12426;\&#35211;&#31309;-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on\ntec-server\Documents%20and%20Settings\ykawata\My%20Documents\WORK\TXSR505\&#35211;&#31309;\DOCUME~1\kharada\LOCALS~1\Temp\notes6030C8\DOCUME~1\Owner\LOCALS~1\Temp\GET-HT&#23455;&#32318;0210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on\ntec-server\Documents%20and%20Settings\ykawata\My%20Documents\WORK\TXSR505\&#35211;&#31309;\DOCUME~1\kharada\LOCALS~1\Temp\notes6030C8\DOCUME~1\Owner\LOCALS~1\Temp\FR-X1&#26908;&#3534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0330;&#27880;&#21488;&#2411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on\ntec-server\Documents%20and%20Settings\ykawata\My%20Documents\WORK\TXSR505\&#35211;&#31309;\DOCUME~1\kharada\LOCALS~1\Temp\notes6030C8\DATA\&#38283;&#30330;&#36039;&#26009;\&#19977;&#33777;\&#36039;&#26009;\M-VR1000\&#35211;&#31309;&#12418;&#12426;\&#35211;&#31309;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効果"/>
      <sheetName val="アンテナ合わせ画面"/>
      <sheetName val="Exchange"/>
      <sheetName val="無記入(54レート)"/>
      <sheetName val="tbl"/>
      <sheetName val="機能概要"/>
      <sheetName val="参考資料_-_画面遷移"/>
      <sheetName val="価格表(春特価)"/>
      <sheetName val="推移表"/>
      <sheetName val="input_data"/>
      <sheetName val="職種商品コード"/>
      <sheetName val="状態別表示内容"/>
      <sheetName val="54ﾏｽﾀｰ予算4_2時点"/>
      <sheetName val="Sheet1"/>
      <sheetName val="MAIN"/>
      <sheetName val="Business"/>
      <sheetName val="Company"/>
      <sheetName val="Currency"/>
      <sheetName val="For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501ﾘｽﾄ"/>
      <sheetName val="501ＣＤまとめ"/>
      <sheetName val="SR601ﾘｽﾄ"/>
      <sheetName val="601ＣＤまとめ"/>
      <sheetName val="SR701ﾘｽﾄ"/>
      <sheetName val="701ＣＤまとめ"/>
      <sheetName val="ＣＤまと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標策定"/>
    </sheetNames>
    <sheetDataSet>
      <sheetData sheetId="0">
        <row r="22">
          <cell r="A22" t="str">
            <v>B</v>
          </cell>
          <cell r="B22">
            <v>1</v>
          </cell>
          <cell r="C22">
            <v>1</v>
          </cell>
          <cell r="D22" t="str">
            <v>S</v>
          </cell>
          <cell r="E22" t="str">
            <v xml:space="preserve">22240685R9               </v>
          </cell>
          <cell r="F22" t="str">
            <v xml:space="preserve">IC M66004FP                             </v>
          </cell>
          <cell r="G22">
            <v>1</v>
          </cell>
          <cell r="H22">
            <v>250</v>
          </cell>
          <cell r="I22">
            <v>250</v>
          </cell>
          <cell r="J22">
            <v>250</v>
          </cell>
          <cell r="N22" t="str">
            <v xml:space="preserve"> C</v>
          </cell>
          <cell r="O22">
            <v>220</v>
          </cell>
          <cell r="P22">
            <v>220</v>
          </cell>
          <cell r="Q22">
            <v>480090</v>
          </cell>
          <cell r="R22">
            <v>-30</v>
          </cell>
          <cell r="T22" t="str">
            <v xml:space="preserve"> VA品 or 沖製検討</v>
          </cell>
          <cell r="U22" t="str">
            <v xml:space="preserve">菱洋エレクトロ㈱　　    </v>
          </cell>
        </row>
        <row r="23">
          <cell r="A23" t="str">
            <v>B</v>
          </cell>
          <cell r="B23">
            <v>1</v>
          </cell>
          <cell r="C23">
            <v>2</v>
          </cell>
          <cell r="D23" t="str">
            <v>S</v>
          </cell>
          <cell r="E23" t="str">
            <v xml:space="preserve">2211255T                 </v>
          </cell>
          <cell r="F23" t="str">
            <v xml:space="preserve">TR 2SC1815GR                            </v>
          </cell>
          <cell r="G23">
            <v>4</v>
          </cell>
          <cell r="H23">
            <v>2.5</v>
          </cell>
          <cell r="I23">
            <v>2.5</v>
          </cell>
          <cell r="J23">
            <v>10</v>
          </cell>
          <cell r="O23">
            <v>2.5</v>
          </cell>
          <cell r="P23">
            <v>10</v>
          </cell>
          <cell r="Q23">
            <v>431860</v>
          </cell>
          <cell r="R23">
            <v>0</v>
          </cell>
          <cell r="U23" t="str">
            <v>東芝デバイス㈱</v>
          </cell>
        </row>
        <row r="24">
          <cell r="A24" t="str">
            <v>B</v>
          </cell>
          <cell r="B24">
            <v>1</v>
          </cell>
          <cell r="C24">
            <v>3</v>
          </cell>
          <cell r="D24" t="str">
            <v>S</v>
          </cell>
          <cell r="E24" t="str">
            <v xml:space="preserve">2211455T                 </v>
          </cell>
          <cell r="F24" t="str">
            <v xml:space="preserve">TR 2SA1015GR                            </v>
          </cell>
          <cell r="G24">
            <v>7</v>
          </cell>
          <cell r="H24">
            <v>2.6</v>
          </cell>
          <cell r="I24">
            <v>2.6</v>
          </cell>
          <cell r="J24">
            <v>18.2</v>
          </cell>
          <cell r="O24">
            <v>2.6</v>
          </cell>
          <cell r="P24">
            <v>18.2</v>
          </cell>
          <cell r="Q24">
            <v>431860</v>
          </cell>
          <cell r="R24">
            <v>0</v>
          </cell>
          <cell r="U24" t="str">
            <v>東芝デバイス㈱</v>
          </cell>
        </row>
        <row r="25">
          <cell r="A25" t="str">
            <v>B</v>
          </cell>
          <cell r="B25">
            <v>1</v>
          </cell>
          <cell r="C25">
            <v>4</v>
          </cell>
          <cell r="D25" t="str">
            <v>S</v>
          </cell>
          <cell r="E25" t="str">
            <v xml:space="preserve">2211504T                 </v>
          </cell>
          <cell r="F25" t="str">
            <v xml:space="preserve">TR 2SA950-Y                             </v>
          </cell>
          <cell r="G25">
            <v>2</v>
          </cell>
          <cell r="H25">
            <v>5</v>
          </cell>
          <cell r="I25">
            <v>5</v>
          </cell>
          <cell r="J25">
            <v>10</v>
          </cell>
          <cell r="O25">
            <v>5</v>
          </cell>
          <cell r="P25">
            <v>10</v>
          </cell>
          <cell r="Q25">
            <v>431860</v>
          </cell>
          <cell r="R25">
            <v>0</v>
          </cell>
          <cell r="U25" t="str">
            <v>東芝デバイス㈱</v>
          </cell>
        </row>
        <row r="26">
          <cell r="A26" t="str">
            <v>B</v>
          </cell>
          <cell r="B26">
            <v>1</v>
          </cell>
          <cell r="C26">
            <v>5</v>
          </cell>
          <cell r="D26" t="str">
            <v>S</v>
          </cell>
          <cell r="E26" t="str">
            <v xml:space="preserve">2211644T                 </v>
          </cell>
          <cell r="F26" t="str">
            <v xml:space="preserve">TR 2SA965-Y                             </v>
          </cell>
          <cell r="G26">
            <v>2</v>
          </cell>
          <cell r="H26">
            <v>10</v>
          </cell>
          <cell r="I26">
            <v>9.9</v>
          </cell>
          <cell r="J26">
            <v>19.8</v>
          </cell>
          <cell r="O26">
            <v>9.9</v>
          </cell>
          <cell r="P26">
            <v>19.8</v>
          </cell>
          <cell r="Q26">
            <v>431860</v>
          </cell>
          <cell r="R26">
            <v>0</v>
          </cell>
          <cell r="U26" t="str">
            <v>東芝デバイス㈱</v>
          </cell>
        </row>
        <row r="27">
          <cell r="A27" t="str">
            <v>B</v>
          </cell>
          <cell r="B27">
            <v>1</v>
          </cell>
          <cell r="C27">
            <v>6</v>
          </cell>
          <cell r="D27" t="str">
            <v>S</v>
          </cell>
          <cell r="E27" t="str">
            <v xml:space="preserve">2211654T                 </v>
          </cell>
          <cell r="F27" t="str">
            <v xml:space="preserve">TR 2SC2235-Y                            </v>
          </cell>
          <cell r="G27">
            <v>2</v>
          </cell>
          <cell r="H27">
            <v>8.5</v>
          </cell>
          <cell r="I27">
            <v>8.5</v>
          </cell>
          <cell r="J27">
            <v>17</v>
          </cell>
          <cell r="O27">
            <v>8.5</v>
          </cell>
          <cell r="P27">
            <v>17</v>
          </cell>
          <cell r="Q27">
            <v>431860</v>
          </cell>
          <cell r="R27">
            <v>0</v>
          </cell>
          <cell r="U27" t="str">
            <v>東芝デバイス㈱</v>
          </cell>
        </row>
        <row r="28">
          <cell r="A28" t="str">
            <v>B</v>
          </cell>
          <cell r="B28">
            <v>1</v>
          </cell>
          <cell r="C28">
            <v>7</v>
          </cell>
          <cell r="D28" t="str">
            <v>S</v>
          </cell>
          <cell r="E28" t="str">
            <v xml:space="preserve">2214374R2                </v>
          </cell>
          <cell r="F28" t="str">
            <v xml:space="preserve">TR 2SA1162-Y                            </v>
          </cell>
          <cell r="G28">
            <v>1</v>
          </cell>
          <cell r="H28">
            <v>3.1</v>
          </cell>
          <cell r="I28">
            <v>3.1</v>
          </cell>
          <cell r="J28">
            <v>3.1</v>
          </cell>
          <cell r="O28">
            <v>3.1</v>
          </cell>
          <cell r="P28">
            <v>3.1</v>
          </cell>
          <cell r="Q28">
            <v>431860</v>
          </cell>
          <cell r="R28">
            <v>0</v>
          </cell>
          <cell r="U28" t="str">
            <v>東芝デバイス㈱</v>
          </cell>
        </row>
        <row r="29">
          <cell r="A29" t="str">
            <v>B</v>
          </cell>
          <cell r="B29">
            <v>1</v>
          </cell>
          <cell r="C29">
            <v>8</v>
          </cell>
          <cell r="D29" t="str">
            <v>S</v>
          </cell>
          <cell r="E29" t="str">
            <v xml:space="preserve">2214470R2                </v>
          </cell>
          <cell r="F29" t="str">
            <v xml:space="preserve">TR RN1402                               </v>
          </cell>
          <cell r="G29">
            <v>2</v>
          </cell>
          <cell r="H29">
            <v>2.4</v>
          </cell>
          <cell r="I29">
            <v>2.4</v>
          </cell>
          <cell r="J29">
            <v>4.8</v>
          </cell>
          <cell r="O29">
            <v>2.4</v>
          </cell>
          <cell r="P29">
            <v>4.8</v>
          </cell>
          <cell r="Q29">
            <v>431860</v>
          </cell>
          <cell r="R29">
            <v>0</v>
          </cell>
          <cell r="U29" t="str">
            <v>東芝デバイス㈱</v>
          </cell>
        </row>
        <row r="30">
          <cell r="A30" t="str">
            <v>B</v>
          </cell>
          <cell r="B30">
            <v>1</v>
          </cell>
          <cell r="C30">
            <v>9</v>
          </cell>
          <cell r="D30" t="str">
            <v>S</v>
          </cell>
          <cell r="E30" t="str">
            <v xml:space="preserve">2214540R2                </v>
          </cell>
          <cell r="F30" t="str">
            <v xml:space="preserve">TR RN2403                               </v>
          </cell>
          <cell r="G30">
            <v>3</v>
          </cell>
          <cell r="H30">
            <v>2.4</v>
          </cell>
          <cell r="I30">
            <v>2.4</v>
          </cell>
          <cell r="J30">
            <v>7.2</v>
          </cell>
          <cell r="O30">
            <v>2.4</v>
          </cell>
          <cell r="P30">
            <v>7.2</v>
          </cell>
          <cell r="Q30">
            <v>431860</v>
          </cell>
          <cell r="R30">
            <v>0</v>
          </cell>
          <cell r="U30" t="str">
            <v>東芝デバイス㈱</v>
          </cell>
        </row>
        <row r="31">
          <cell r="A31" t="str">
            <v>B</v>
          </cell>
          <cell r="B31">
            <v>1</v>
          </cell>
          <cell r="C31">
            <v>10</v>
          </cell>
          <cell r="D31" t="str">
            <v>S</v>
          </cell>
          <cell r="E31" t="str">
            <v>22240239</v>
          </cell>
          <cell r="F31" t="str">
            <v xml:space="preserve">IC TA7291S                              </v>
          </cell>
          <cell r="G31">
            <v>2</v>
          </cell>
          <cell r="H31">
            <v>31</v>
          </cell>
          <cell r="I31">
            <v>31</v>
          </cell>
          <cell r="J31">
            <v>62</v>
          </cell>
          <cell r="N31" t="str">
            <v xml:space="preserve"> T</v>
          </cell>
          <cell r="O31">
            <v>30</v>
          </cell>
          <cell r="P31">
            <v>60</v>
          </cell>
          <cell r="Q31">
            <v>431860</v>
          </cell>
          <cell r="R31">
            <v>-2</v>
          </cell>
          <cell r="T31" t="str">
            <v xml:space="preserve"> NEGO</v>
          </cell>
          <cell r="U31" t="str">
            <v>東芝デバイス㈱</v>
          </cell>
        </row>
        <row r="32">
          <cell r="A32" t="str">
            <v>B</v>
          </cell>
          <cell r="B32">
            <v>1</v>
          </cell>
          <cell r="C32">
            <v>11</v>
          </cell>
          <cell r="D32" t="str">
            <v>S</v>
          </cell>
          <cell r="E32" t="str">
            <v>22240798</v>
          </cell>
          <cell r="F32" t="str">
            <v xml:space="preserve">IC TC9162AN                             </v>
          </cell>
          <cell r="G32">
            <v>1</v>
          </cell>
          <cell r="H32">
            <v>74</v>
          </cell>
          <cell r="I32">
            <v>74</v>
          </cell>
          <cell r="J32">
            <v>74</v>
          </cell>
          <cell r="N32" t="str">
            <v xml:space="preserve"> T</v>
          </cell>
          <cell r="O32">
            <v>70</v>
          </cell>
          <cell r="P32">
            <v>70</v>
          </cell>
          <cell r="Q32">
            <v>431860</v>
          </cell>
          <cell r="R32">
            <v>-4</v>
          </cell>
          <cell r="T32" t="str">
            <v xml:space="preserve"> NEGO</v>
          </cell>
          <cell r="U32" t="str">
            <v>東芝デバイス㈱</v>
          </cell>
        </row>
        <row r="33">
          <cell r="A33" t="str">
            <v>B</v>
          </cell>
          <cell r="B33">
            <v>1</v>
          </cell>
          <cell r="C33">
            <v>12</v>
          </cell>
          <cell r="D33" t="str">
            <v>S</v>
          </cell>
          <cell r="E33" t="str">
            <v>22240864</v>
          </cell>
          <cell r="F33" t="str">
            <v xml:space="preserve">IC TC9273N-004                          </v>
          </cell>
          <cell r="G33">
            <v>1</v>
          </cell>
          <cell r="H33">
            <v>80</v>
          </cell>
          <cell r="I33">
            <v>80</v>
          </cell>
          <cell r="J33">
            <v>80</v>
          </cell>
          <cell r="N33" t="str">
            <v xml:space="preserve"> T</v>
          </cell>
          <cell r="O33">
            <v>76</v>
          </cell>
          <cell r="P33">
            <v>76</v>
          </cell>
          <cell r="Q33">
            <v>431860</v>
          </cell>
          <cell r="R33">
            <v>-4</v>
          </cell>
          <cell r="T33" t="str">
            <v xml:space="preserve"> NEGO</v>
          </cell>
          <cell r="U33" t="str">
            <v>東芝デバイス㈱</v>
          </cell>
        </row>
        <row r="34">
          <cell r="A34" t="str">
            <v>B</v>
          </cell>
          <cell r="B34">
            <v>1</v>
          </cell>
          <cell r="C34">
            <v>13</v>
          </cell>
          <cell r="D34" t="str">
            <v>S</v>
          </cell>
          <cell r="E34" t="str">
            <v xml:space="preserve">22240935R2               </v>
          </cell>
          <cell r="F34" t="str">
            <v xml:space="preserve">IC TC7WU04FU                            </v>
          </cell>
          <cell r="G34">
            <v>1</v>
          </cell>
          <cell r="H34">
            <v>16</v>
          </cell>
          <cell r="I34">
            <v>16</v>
          </cell>
          <cell r="J34">
            <v>16</v>
          </cell>
          <cell r="O34">
            <v>16</v>
          </cell>
          <cell r="P34">
            <v>16</v>
          </cell>
          <cell r="Q34">
            <v>431860</v>
          </cell>
          <cell r="R34">
            <v>0</v>
          </cell>
          <cell r="U34" t="str">
            <v>東芝デバイス㈱</v>
          </cell>
        </row>
        <row r="35">
          <cell r="A35" t="str">
            <v>B</v>
          </cell>
          <cell r="B35">
            <v>1</v>
          </cell>
          <cell r="C35">
            <v>14</v>
          </cell>
          <cell r="D35" t="str">
            <v>S</v>
          </cell>
          <cell r="E35" t="str">
            <v xml:space="preserve">222740007R2TO            </v>
          </cell>
          <cell r="F35" t="str">
            <v xml:space="preserve">IC 74HCT00AF(TC74HCT00AF)               </v>
          </cell>
          <cell r="G35">
            <v>2</v>
          </cell>
          <cell r="H35">
            <v>15</v>
          </cell>
          <cell r="I35">
            <v>15</v>
          </cell>
          <cell r="J35">
            <v>30</v>
          </cell>
          <cell r="O35">
            <v>15</v>
          </cell>
          <cell r="P35">
            <v>30</v>
          </cell>
          <cell r="Q35">
            <v>431860</v>
          </cell>
          <cell r="R35">
            <v>0</v>
          </cell>
          <cell r="U35" t="str">
            <v>東芝デバイス㈱</v>
          </cell>
        </row>
        <row r="36">
          <cell r="A36" t="str">
            <v>B</v>
          </cell>
          <cell r="B36">
            <v>1</v>
          </cell>
          <cell r="C36">
            <v>15</v>
          </cell>
          <cell r="D36" t="str">
            <v>S</v>
          </cell>
          <cell r="E36" t="str">
            <v xml:space="preserve">222840521TOS             </v>
          </cell>
          <cell r="F36" t="str">
            <v xml:space="preserve">IC 4052B                                </v>
          </cell>
          <cell r="G36">
            <v>1</v>
          </cell>
          <cell r="H36">
            <v>26.5</v>
          </cell>
          <cell r="I36">
            <v>26.5</v>
          </cell>
          <cell r="J36">
            <v>26.5</v>
          </cell>
          <cell r="O36">
            <v>26.5</v>
          </cell>
          <cell r="P36">
            <v>26.5</v>
          </cell>
          <cell r="Q36">
            <v>431860</v>
          </cell>
          <cell r="R36">
            <v>0</v>
          </cell>
          <cell r="U36" t="str">
            <v>東芝デバイス㈱</v>
          </cell>
        </row>
        <row r="37">
          <cell r="A37" t="str">
            <v>B</v>
          </cell>
          <cell r="B37">
            <v>1</v>
          </cell>
          <cell r="C37">
            <v>16</v>
          </cell>
          <cell r="D37" t="str">
            <v>S</v>
          </cell>
          <cell r="E37" t="str">
            <v xml:space="preserve">223234R2                 </v>
          </cell>
          <cell r="F37" t="str">
            <v xml:space="preserve">DIODE 1SS352                            </v>
          </cell>
          <cell r="G37">
            <v>6</v>
          </cell>
          <cell r="H37">
            <v>2.5</v>
          </cell>
          <cell r="I37">
            <v>2.5</v>
          </cell>
          <cell r="J37">
            <v>15</v>
          </cell>
          <cell r="O37">
            <v>2.5</v>
          </cell>
          <cell r="P37">
            <v>15</v>
          </cell>
          <cell r="Q37">
            <v>431860</v>
          </cell>
          <cell r="R37">
            <v>0</v>
          </cell>
          <cell r="U37" t="str">
            <v>東芝デバイス㈱</v>
          </cell>
        </row>
        <row r="38">
          <cell r="A38" t="str">
            <v>B</v>
          </cell>
          <cell r="B38">
            <v>1</v>
          </cell>
          <cell r="C38">
            <v>17</v>
          </cell>
          <cell r="D38" t="str">
            <v>S</v>
          </cell>
          <cell r="E38" t="str">
            <v>22380039</v>
          </cell>
          <cell r="F38" t="str">
            <v xml:space="preserve">DIODE 1D4B42                            </v>
          </cell>
          <cell r="G38">
            <v>1</v>
          </cell>
          <cell r="H38">
            <v>18</v>
          </cell>
          <cell r="I38">
            <v>18</v>
          </cell>
          <cell r="J38">
            <v>18</v>
          </cell>
          <cell r="O38">
            <v>18</v>
          </cell>
          <cell r="P38">
            <v>18</v>
          </cell>
          <cell r="Q38">
            <v>431860</v>
          </cell>
          <cell r="R38">
            <v>0</v>
          </cell>
          <cell r="U38" t="str">
            <v>東芝デバイス㈱</v>
          </cell>
        </row>
        <row r="39">
          <cell r="A39" t="str">
            <v>B</v>
          </cell>
          <cell r="B39">
            <v>1</v>
          </cell>
          <cell r="C39">
            <v>18</v>
          </cell>
          <cell r="D39" t="str">
            <v>S</v>
          </cell>
          <cell r="E39" t="str">
            <v>24120031</v>
          </cell>
          <cell r="F39" t="str">
            <v xml:space="preserve">PHT CP  TOTX178A                        </v>
          </cell>
          <cell r="G39">
            <v>1</v>
          </cell>
          <cell r="H39">
            <v>80</v>
          </cell>
          <cell r="I39">
            <v>70</v>
          </cell>
          <cell r="J39">
            <v>70</v>
          </cell>
          <cell r="N39" t="str">
            <v xml:space="preserve"> T</v>
          </cell>
          <cell r="O39">
            <v>60</v>
          </cell>
          <cell r="P39">
            <v>60</v>
          </cell>
          <cell r="Q39">
            <v>431860</v>
          </cell>
          <cell r="R39">
            <v>-10</v>
          </cell>
          <cell r="T39" t="str">
            <v xml:space="preserve"> NEGO</v>
          </cell>
          <cell r="U39" t="str">
            <v>東芝デバイス㈱</v>
          </cell>
        </row>
        <row r="40">
          <cell r="A40" t="str">
            <v>B</v>
          </cell>
          <cell r="B40">
            <v>1</v>
          </cell>
          <cell r="C40">
            <v>19</v>
          </cell>
          <cell r="D40" t="str">
            <v>S</v>
          </cell>
          <cell r="E40" t="str">
            <v>24120037</v>
          </cell>
          <cell r="F40" t="str">
            <v xml:space="preserve">PHT CP TORX178B                         </v>
          </cell>
          <cell r="G40">
            <v>1</v>
          </cell>
          <cell r="H40">
            <v>84</v>
          </cell>
          <cell r="I40">
            <v>84</v>
          </cell>
          <cell r="J40">
            <v>84</v>
          </cell>
          <cell r="N40" t="str">
            <v xml:space="preserve"> T</v>
          </cell>
          <cell r="O40">
            <v>75</v>
          </cell>
          <cell r="P40">
            <v>75</v>
          </cell>
          <cell r="Q40">
            <v>431860</v>
          </cell>
          <cell r="R40">
            <v>-9</v>
          </cell>
          <cell r="T40" t="str">
            <v xml:space="preserve"> NEGO</v>
          </cell>
          <cell r="U40" t="str">
            <v>東芝デバイス㈱</v>
          </cell>
        </row>
        <row r="41">
          <cell r="A41" t="str">
            <v>B</v>
          </cell>
          <cell r="B41">
            <v>1</v>
          </cell>
          <cell r="C41">
            <v>20</v>
          </cell>
          <cell r="D41" t="str">
            <v>S</v>
          </cell>
          <cell r="E41" t="str">
            <v>22240191</v>
          </cell>
          <cell r="F41" t="str">
            <v xml:space="preserve">IC NJM-4565DD                           </v>
          </cell>
          <cell r="G41">
            <v>3</v>
          </cell>
          <cell r="H41">
            <v>10.199999999999999</v>
          </cell>
          <cell r="I41">
            <v>10.199999999999999</v>
          </cell>
          <cell r="J41">
            <v>30.6</v>
          </cell>
          <cell r="O41">
            <v>10.199999999999999</v>
          </cell>
          <cell r="P41">
            <v>30.6</v>
          </cell>
          <cell r="Q41">
            <v>528970</v>
          </cell>
          <cell r="R41">
            <v>0</v>
          </cell>
          <cell r="U41" t="str">
            <v xml:space="preserve">新日本無線（株）         </v>
          </cell>
        </row>
        <row r="42">
          <cell r="A42" t="str">
            <v>B</v>
          </cell>
          <cell r="B42">
            <v>1</v>
          </cell>
          <cell r="C42">
            <v>21</v>
          </cell>
          <cell r="D42" t="str">
            <v>S</v>
          </cell>
          <cell r="E42" t="str">
            <v xml:space="preserve">222780053JRCT            </v>
          </cell>
          <cell r="F42" t="str">
            <v xml:space="preserve">IC 78L05(NJM78L05A)                     </v>
          </cell>
          <cell r="G42">
            <v>1</v>
          </cell>
          <cell r="H42">
            <v>12</v>
          </cell>
          <cell r="I42">
            <v>12</v>
          </cell>
          <cell r="J42">
            <v>12</v>
          </cell>
          <cell r="O42">
            <v>12</v>
          </cell>
          <cell r="P42">
            <v>12</v>
          </cell>
          <cell r="Q42">
            <v>528970</v>
          </cell>
          <cell r="R42">
            <v>0</v>
          </cell>
          <cell r="U42" t="str">
            <v xml:space="preserve">新日本無線（株）          </v>
          </cell>
        </row>
        <row r="43">
          <cell r="A43" t="str">
            <v>B</v>
          </cell>
          <cell r="B43">
            <v>1</v>
          </cell>
          <cell r="C43">
            <v>22</v>
          </cell>
          <cell r="D43" t="str">
            <v>S</v>
          </cell>
          <cell r="E43" t="str">
            <v xml:space="preserve">222780565JRC             </v>
          </cell>
          <cell r="F43" t="str">
            <v xml:space="preserve">IC NJM78M56FA                           </v>
          </cell>
          <cell r="G43">
            <v>1</v>
          </cell>
          <cell r="H43">
            <v>16.5</v>
          </cell>
          <cell r="I43">
            <v>16.5</v>
          </cell>
          <cell r="J43">
            <v>16.5</v>
          </cell>
          <cell r="O43">
            <v>16.5</v>
          </cell>
          <cell r="P43">
            <v>16.5</v>
          </cell>
          <cell r="Q43">
            <v>528970</v>
          </cell>
          <cell r="R43">
            <v>0</v>
          </cell>
          <cell r="U43" t="str">
            <v xml:space="preserve">新日本無線（株）          </v>
          </cell>
        </row>
        <row r="44">
          <cell r="A44" t="str">
            <v>B</v>
          </cell>
          <cell r="B44">
            <v>1</v>
          </cell>
          <cell r="C44">
            <v>23</v>
          </cell>
          <cell r="D44" t="str">
            <v>S</v>
          </cell>
          <cell r="E44" t="str">
            <v>22380271</v>
          </cell>
          <cell r="F44" t="str">
            <v xml:space="preserve">DIODE D3SBA20                           </v>
          </cell>
          <cell r="G44">
            <v>2</v>
          </cell>
          <cell r="H44">
            <v>30</v>
          </cell>
          <cell r="I44">
            <v>25</v>
          </cell>
          <cell r="J44">
            <v>50</v>
          </cell>
          <cell r="O44">
            <v>25</v>
          </cell>
          <cell r="P44">
            <v>50</v>
          </cell>
          <cell r="Q44">
            <v>324220</v>
          </cell>
          <cell r="R44">
            <v>0</v>
          </cell>
          <cell r="U44" t="str">
            <v xml:space="preserve">新電元コンポーネント    </v>
          </cell>
        </row>
        <row r="45">
          <cell r="A45" t="str">
            <v>B</v>
          </cell>
          <cell r="B45">
            <v>1</v>
          </cell>
          <cell r="C45">
            <v>24</v>
          </cell>
          <cell r="D45" t="str">
            <v>S</v>
          </cell>
          <cell r="E45" t="str">
            <v xml:space="preserve">22380271F                </v>
          </cell>
          <cell r="F45" t="str">
            <v xml:space="preserve">DIODE D3SBA20F                          </v>
          </cell>
          <cell r="G45">
            <v>2</v>
          </cell>
          <cell r="H45">
            <v>28</v>
          </cell>
          <cell r="I45">
            <v>25</v>
          </cell>
          <cell r="J45">
            <v>50</v>
          </cell>
          <cell r="O45">
            <v>25</v>
          </cell>
          <cell r="P45">
            <v>50</v>
          </cell>
          <cell r="Q45">
            <v>324220</v>
          </cell>
          <cell r="R45">
            <v>0</v>
          </cell>
          <cell r="U45" t="str">
            <v xml:space="preserve">新電元コンポーネント    </v>
          </cell>
        </row>
        <row r="46">
          <cell r="A46" t="str">
            <v>B</v>
          </cell>
          <cell r="B46">
            <v>1</v>
          </cell>
          <cell r="C46">
            <v>25</v>
          </cell>
          <cell r="D46" t="str">
            <v>S</v>
          </cell>
          <cell r="E46" t="str">
            <v xml:space="preserve">2211705T                 </v>
          </cell>
          <cell r="F46" t="str">
            <v xml:space="preserve">TR 2SD 655ETZ                           </v>
          </cell>
          <cell r="G46">
            <v>6</v>
          </cell>
          <cell r="H46">
            <v>6</v>
          </cell>
          <cell r="I46">
            <v>6</v>
          </cell>
          <cell r="J46">
            <v>36</v>
          </cell>
          <cell r="N46" t="str">
            <v xml:space="preserve"> M</v>
          </cell>
          <cell r="O46">
            <v>3.54</v>
          </cell>
          <cell r="P46">
            <v>21.24</v>
          </cell>
          <cell r="Q46">
            <v>451460</v>
          </cell>
          <cell r="R46">
            <v>-14.760000000000002</v>
          </cell>
          <cell r="T46" t="str">
            <v xml:space="preserve"> IPC</v>
          </cell>
          <cell r="U46" t="str">
            <v xml:space="preserve">㈱日立セミコンデバイス　      </v>
          </cell>
        </row>
        <row r="47">
          <cell r="A47" t="str">
            <v>B</v>
          </cell>
          <cell r="B47">
            <v>1</v>
          </cell>
          <cell r="C47">
            <v>26</v>
          </cell>
          <cell r="D47" t="str">
            <v>S</v>
          </cell>
          <cell r="E47" t="str">
            <v xml:space="preserve">22241210T                </v>
          </cell>
          <cell r="F47" t="str">
            <v xml:space="preserve">IC BMR-0101D C-705                      </v>
          </cell>
          <cell r="G47">
            <v>1</v>
          </cell>
          <cell r="H47">
            <v>12</v>
          </cell>
          <cell r="I47">
            <v>12</v>
          </cell>
          <cell r="J47">
            <v>12</v>
          </cell>
          <cell r="O47">
            <v>12</v>
          </cell>
          <cell r="P47">
            <v>12</v>
          </cell>
          <cell r="Q47">
            <v>511620</v>
          </cell>
          <cell r="R47">
            <v>0</v>
          </cell>
          <cell r="U47" t="str">
            <v xml:space="preserve">㈱光電子工業研究所　          </v>
          </cell>
        </row>
        <row r="48">
          <cell r="A48" t="str">
            <v>B</v>
          </cell>
          <cell r="B48">
            <v>1</v>
          </cell>
          <cell r="C48">
            <v>27</v>
          </cell>
          <cell r="D48" t="str">
            <v>S</v>
          </cell>
          <cell r="E48" t="str">
            <v xml:space="preserve">22241499R3               </v>
          </cell>
          <cell r="F48" t="str">
            <v xml:space="preserve">IC CXA1992BR                            </v>
          </cell>
          <cell r="G48">
            <v>1</v>
          </cell>
          <cell r="H48">
            <v>145</v>
          </cell>
          <cell r="I48">
            <v>75</v>
          </cell>
          <cell r="J48">
            <v>75</v>
          </cell>
          <cell r="N48" t="str">
            <v xml:space="preserve"> T</v>
          </cell>
          <cell r="O48">
            <v>71</v>
          </cell>
          <cell r="P48">
            <v>71</v>
          </cell>
          <cell r="Q48">
            <v>451120</v>
          </cell>
          <cell r="R48">
            <v>-4</v>
          </cell>
          <cell r="T48" t="str">
            <v xml:space="preserve"> NEGO</v>
          </cell>
          <cell r="U48" t="str">
            <v xml:space="preserve">㈱バイテック　　　　     </v>
          </cell>
        </row>
        <row r="49">
          <cell r="A49" t="str">
            <v>B</v>
          </cell>
          <cell r="B49">
            <v>1</v>
          </cell>
          <cell r="C49">
            <v>28</v>
          </cell>
          <cell r="D49" t="str">
            <v>S</v>
          </cell>
          <cell r="E49" t="str">
            <v xml:space="preserve">22241500R3               </v>
          </cell>
          <cell r="F49" t="str">
            <v xml:space="preserve">IC CXD2589Q                             </v>
          </cell>
          <cell r="G49">
            <v>1</v>
          </cell>
          <cell r="H49">
            <v>385</v>
          </cell>
          <cell r="I49">
            <v>380</v>
          </cell>
          <cell r="J49">
            <v>380</v>
          </cell>
          <cell r="N49" t="str">
            <v xml:space="preserve"> T</v>
          </cell>
          <cell r="O49">
            <v>362</v>
          </cell>
          <cell r="P49">
            <v>362</v>
          </cell>
          <cell r="Q49">
            <v>451120</v>
          </cell>
          <cell r="R49">
            <v>-18</v>
          </cell>
          <cell r="T49" t="str">
            <v xml:space="preserve"> NEGO</v>
          </cell>
          <cell r="U49" t="str">
            <v xml:space="preserve">㈱バイテック　　　　     </v>
          </cell>
        </row>
        <row r="50">
          <cell r="A50" t="str">
            <v>B</v>
          </cell>
          <cell r="B50">
            <v>1</v>
          </cell>
          <cell r="C50">
            <v>29</v>
          </cell>
          <cell r="D50" t="str">
            <v>S</v>
          </cell>
          <cell r="E50" t="str">
            <v xml:space="preserve">2211733T                 </v>
          </cell>
          <cell r="F50" t="str">
            <v xml:space="preserve">TR 2SC1845-E                            </v>
          </cell>
          <cell r="G50">
            <v>4</v>
          </cell>
          <cell r="H50">
            <v>5</v>
          </cell>
          <cell r="I50">
            <v>5</v>
          </cell>
          <cell r="J50">
            <v>20</v>
          </cell>
          <cell r="N50" t="str">
            <v xml:space="preserve"> T</v>
          </cell>
          <cell r="O50">
            <v>4</v>
          </cell>
          <cell r="P50">
            <v>16</v>
          </cell>
          <cell r="Q50">
            <v>522690</v>
          </cell>
          <cell r="R50">
            <v>-4</v>
          </cell>
          <cell r="T50" t="str">
            <v xml:space="preserve"> NEGO</v>
          </cell>
          <cell r="U50" t="str">
            <v xml:space="preserve">㈱シミズシンテック　   </v>
          </cell>
        </row>
        <row r="51">
          <cell r="A51" t="str">
            <v>B</v>
          </cell>
          <cell r="B51">
            <v>1</v>
          </cell>
          <cell r="C51">
            <v>30</v>
          </cell>
          <cell r="D51" t="str">
            <v>S</v>
          </cell>
          <cell r="E51" t="str">
            <v xml:space="preserve">2212853T                 </v>
          </cell>
          <cell r="F51" t="str">
            <v xml:space="preserve">TR 2SB1068K                             </v>
          </cell>
          <cell r="G51">
            <v>2</v>
          </cell>
          <cell r="H51">
            <v>10.199999999999999</v>
          </cell>
          <cell r="I51">
            <v>10.199999999999999</v>
          </cell>
          <cell r="J51">
            <v>20.399999999999999</v>
          </cell>
          <cell r="O51">
            <v>10.199999999999999</v>
          </cell>
          <cell r="P51">
            <v>20.399999999999999</v>
          </cell>
          <cell r="Q51">
            <v>522690</v>
          </cell>
          <cell r="R51">
            <v>0</v>
          </cell>
          <cell r="U51" t="str">
            <v xml:space="preserve">㈱シミズシンテック　   </v>
          </cell>
        </row>
        <row r="52">
          <cell r="A52" t="str">
            <v>B</v>
          </cell>
          <cell r="B52">
            <v>1</v>
          </cell>
          <cell r="C52">
            <v>31</v>
          </cell>
          <cell r="D52" t="str">
            <v>S</v>
          </cell>
          <cell r="E52" t="str">
            <v xml:space="preserve">22241514R3               </v>
          </cell>
          <cell r="F52" t="str">
            <v xml:space="preserve">IC MPD780058GC-206-8BT                  </v>
          </cell>
          <cell r="G52">
            <v>1</v>
          </cell>
          <cell r="H52">
            <v>350</v>
          </cell>
          <cell r="I52">
            <v>310</v>
          </cell>
          <cell r="J52">
            <v>310</v>
          </cell>
          <cell r="N52" t="str">
            <v xml:space="preserve"> T</v>
          </cell>
          <cell r="O52">
            <v>260</v>
          </cell>
          <cell r="P52">
            <v>260</v>
          </cell>
          <cell r="Q52">
            <v>522690</v>
          </cell>
          <cell r="R52">
            <v>-50</v>
          </cell>
          <cell r="T52" t="str">
            <v xml:space="preserve"> NEGO</v>
          </cell>
          <cell r="U52" t="str">
            <v xml:space="preserve">㈱シミズシンテック　   </v>
          </cell>
        </row>
        <row r="53">
          <cell r="A53" t="str">
            <v>B</v>
          </cell>
          <cell r="B53">
            <v>1</v>
          </cell>
          <cell r="C53">
            <v>32</v>
          </cell>
          <cell r="D53" t="str">
            <v>S</v>
          </cell>
          <cell r="E53" t="str">
            <v xml:space="preserve">22278005DNEC             </v>
          </cell>
          <cell r="F53" t="str">
            <v xml:space="preserve">IC MPC2905HF                            </v>
          </cell>
          <cell r="G53">
            <v>2</v>
          </cell>
          <cell r="H53">
            <v>31.5</v>
          </cell>
          <cell r="I53">
            <v>31.5</v>
          </cell>
          <cell r="J53">
            <v>63</v>
          </cell>
          <cell r="N53" t="str">
            <v xml:space="preserve"> T</v>
          </cell>
          <cell r="O53">
            <v>30</v>
          </cell>
          <cell r="P53">
            <v>60</v>
          </cell>
          <cell r="Q53">
            <v>522690</v>
          </cell>
          <cell r="R53">
            <v>-3</v>
          </cell>
          <cell r="T53" t="str">
            <v xml:space="preserve"> NEGO</v>
          </cell>
          <cell r="U53" t="str">
            <v xml:space="preserve">㈱シミズシンテック　   </v>
          </cell>
        </row>
        <row r="54">
          <cell r="A54" t="str">
            <v>B</v>
          </cell>
          <cell r="B54">
            <v>1</v>
          </cell>
          <cell r="C54">
            <v>33</v>
          </cell>
          <cell r="D54" t="str">
            <v>S</v>
          </cell>
          <cell r="E54" t="str">
            <v xml:space="preserve">22278005ENEC             </v>
          </cell>
          <cell r="F54" t="str">
            <v xml:space="preserve">IC MPC29M05HF                           </v>
          </cell>
          <cell r="G54">
            <v>1</v>
          </cell>
          <cell r="H54">
            <v>30</v>
          </cell>
          <cell r="I54">
            <v>30</v>
          </cell>
          <cell r="J54">
            <v>30</v>
          </cell>
          <cell r="N54" t="str">
            <v xml:space="preserve"> T</v>
          </cell>
          <cell r="O54">
            <v>28.5</v>
          </cell>
          <cell r="P54">
            <v>28.5</v>
          </cell>
          <cell r="Q54">
            <v>522690</v>
          </cell>
          <cell r="R54">
            <v>-1.5</v>
          </cell>
          <cell r="T54" t="str">
            <v xml:space="preserve"> NEGO</v>
          </cell>
          <cell r="U54" t="str">
            <v xml:space="preserve">㈱シミズシンテック　   </v>
          </cell>
        </row>
        <row r="55">
          <cell r="A55" t="str">
            <v>B</v>
          </cell>
          <cell r="B55">
            <v>1</v>
          </cell>
          <cell r="C55">
            <v>34</v>
          </cell>
          <cell r="D55" t="str">
            <v>S</v>
          </cell>
          <cell r="E55" t="str">
            <v xml:space="preserve">222780125NEC             </v>
          </cell>
          <cell r="F55" t="str">
            <v xml:space="preserve">IC MPC78M12HF                           </v>
          </cell>
          <cell r="G55">
            <v>1</v>
          </cell>
          <cell r="H55">
            <v>16.899999999999999</v>
          </cell>
          <cell r="I55">
            <v>16.899999999999999</v>
          </cell>
          <cell r="J55">
            <v>16.899999999999999</v>
          </cell>
          <cell r="N55" t="str">
            <v xml:space="preserve"> T</v>
          </cell>
          <cell r="O55">
            <v>16</v>
          </cell>
          <cell r="P55">
            <v>16</v>
          </cell>
          <cell r="Q55">
            <v>522690</v>
          </cell>
          <cell r="R55">
            <v>-0.89999999999999858</v>
          </cell>
          <cell r="T55" t="str">
            <v xml:space="preserve"> NEGO</v>
          </cell>
          <cell r="U55" t="str">
            <v xml:space="preserve">㈱シミズシンテック　   </v>
          </cell>
        </row>
        <row r="56">
          <cell r="A56" t="str">
            <v>B</v>
          </cell>
          <cell r="B56">
            <v>1</v>
          </cell>
          <cell r="C56">
            <v>35</v>
          </cell>
          <cell r="D56" t="str">
            <v>S</v>
          </cell>
          <cell r="E56" t="str">
            <v xml:space="preserve">22278033ENEC             </v>
          </cell>
          <cell r="F56" t="str">
            <v xml:space="preserve">IC MPC29M33HF                           </v>
          </cell>
          <cell r="G56">
            <v>1</v>
          </cell>
          <cell r="H56">
            <v>29.5</v>
          </cell>
          <cell r="I56">
            <v>29</v>
          </cell>
          <cell r="J56">
            <v>29</v>
          </cell>
          <cell r="N56" t="str">
            <v xml:space="preserve"> T</v>
          </cell>
          <cell r="O56">
            <v>27.5</v>
          </cell>
          <cell r="P56">
            <v>27.5</v>
          </cell>
          <cell r="Q56">
            <v>522690</v>
          </cell>
          <cell r="R56">
            <v>-1.5</v>
          </cell>
          <cell r="T56" t="str">
            <v xml:space="preserve"> NEGO</v>
          </cell>
          <cell r="U56" t="str">
            <v xml:space="preserve">㈱シミズシンテック　   </v>
          </cell>
        </row>
        <row r="57">
          <cell r="A57" t="str">
            <v>B</v>
          </cell>
          <cell r="B57">
            <v>1</v>
          </cell>
          <cell r="C57">
            <v>36</v>
          </cell>
          <cell r="D57" t="str">
            <v>S</v>
          </cell>
          <cell r="E57" t="str">
            <v xml:space="preserve">221281T                  </v>
          </cell>
          <cell r="F57" t="str">
            <v xml:space="preserve">TR DTC-114YS                            </v>
          </cell>
          <cell r="G57">
            <v>1</v>
          </cell>
          <cell r="H57">
            <v>2.2000000000000002</v>
          </cell>
          <cell r="I57">
            <v>2.2000000000000002</v>
          </cell>
          <cell r="J57">
            <v>2.2000000000000002</v>
          </cell>
          <cell r="O57">
            <v>2.2000000000000002</v>
          </cell>
          <cell r="P57">
            <v>2.2000000000000002</v>
          </cell>
          <cell r="Q57">
            <v>530350</v>
          </cell>
          <cell r="R57">
            <v>0</v>
          </cell>
          <cell r="U57" t="str">
            <v xml:space="preserve">ローム㈱　　　　　　 </v>
          </cell>
        </row>
        <row r="58">
          <cell r="A58" t="str">
            <v>B</v>
          </cell>
          <cell r="B58">
            <v>1</v>
          </cell>
          <cell r="C58">
            <v>37</v>
          </cell>
          <cell r="D58" t="str">
            <v>S</v>
          </cell>
          <cell r="E58" t="str">
            <v xml:space="preserve">2213090T                 </v>
          </cell>
          <cell r="F58" t="str">
            <v xml:space="preserve">TR DTA114YS                             </v>
          </cell>
          <cell r="G58">
            <v>1</v>
          </cell>
          <cell r="H58">
            <v>2.2999999999999998</v>
          </cell>
          <cell r="I58">
            <v>2.2999999999999998</v>
          </cell>
          <cell r="J58">
            <v>2.2999999999999998</v>
          </cell>
          <cell r="O58">
            <v>2.2999999999999998</v>
          </cell>
          <cell r="P58">
            <v>2.2999999999999998</v>
          </cell>
          <cell r="Q58">
            <v>530350</v>
          </cell>
          <cell r="R58">
            <v>0</v>
          </cell>
          <cell r="U58" t="str">
            <v xml:space="preserve">ローム㈱　　　　　　 </v>
          </cell>
        </row>
        <row r="59">
          <cell r="A59" t="str">
            <v>B</v>
          </cell>
          <cell r="B59">
            <v>1</v>
          </cell>
          <cell r="C59">
            <v>38</v>
          </cell>
          <cell r="D59" t="str">
            <v>S</v>
          </cell>
          <cell r="E59" t="str">
            <v xml:space="preserve">2213284T                 </v>
          </cell>
          <cell r="F59" t="str">
            <v xml:space="preserve">TR 2SC1740S-R                           </v>
          </cell>
          <cell r="G59">
            <v>7</v>
          </cell>
          <cell r="H59">
            <v>2.2000000000000002</v>
          </cell>
          <cell r="I59">
            <v>2.2000000000000002</v>
          </cell>
          <cell r="J59">
            <v>15.4</v>
          </cell>
          <cell r="O59">
            <v>2.2000000000000002</v>
          </cell>
          <cell r="P59">
            <v>15.4</v>
          </cell>
          <cell r="Q59">
            <v>530350</v>
          </cell>
          <cell r="R59">
            <v>0</v>
          </cell>
          <cell r="U59" t="str">
            <v xml:space="preserve">ローム㈱　　　　　　 </v>
          </cell>
        </row>
        <row r="60">
          <cell r="A60" t="str">
            <v>B</v>
          </cell>
          <cell r="B60">
            <v>1</v>
          </cell>
          <cell r="C60">
            <v>39</v>
          </cell>
          <cell r="D60" t="str">
            <v>S</v>
          </cell>
          <cell r="E60" t="str">
            <v xml:space="preserve">2213354T                 </v>
          </cell>
          <cell r="F60" t="str">
            <v xml:space="preserve">TR 2SA933S-R                            </v>
          </cell>
          <cell r="G60">
            <v>1</v>
          </cell>
          <cell r="H60">
            <v>2.2999999999999998</v>
          </cell>
          <cell r="I60">
            <v>2.2999999999999998</v>
          </cell>
          <cell r="J60">
            <v>2.2999999999999998</v>
          </cell>
          <cell r="O60">
            <v>2.2999999999999998</v>
          </cell>
          <cell r="P60">
            <v>2.2999999999999998</v>
          </cell>
          <cell r="Q60">
            <v>530350</v>
          </cell>
          <cell r="R60">
            <v>0</v>
          </cell>
          <cell r="U60" t="str">
            <v xml:space="preserve">ローム㈱　　　　　　 </v>
          </cell>
        </row>
        <row r="61">
          <cell r="A61" t="str">
            <v>B</v>
          </cell>
          <cell r="B61">
            <v>1</v>
          </cell>
          <cell r="C61">
            <v>40</v>
          </cell>
          <cell r="D61" t="str">
            <v>S</v>
          </cell>
          <cell r="E61" t="str">
            <v xml:space="preserve">2213510T                 </v>
          </cell>
          <cell r="F61" t="str">
            <v xml:space="preserve">TR DTA114ES                             </v>
          </cell>
          <cell r="G61">
            <v>2</v>
          </cell>
          <cell r="H61">
            <v>2.2999999999999998</v>
          </cell>
          <cell r="I61">
            <v>2.2999999999999998</v>
          </cell>
          <cell r="J61">
            <v>4.5999999999999996</v>
          </cell>
          <cell r="O61">
            <v>2.2999999999999998</v>
          </cell>
          <cell r="P61">
            <v>4.5999999999999996</v>
          </cell>
          <cell r="Q61">
            <v>530350</v>
          </cell>
          <cell r="R61">
            <v>0</v>
          </cell>
          <cell r="U61" t="str">
            <v xml:space="preserve">ローム㈱　　　　　　 </v>
          </cell>
        </row>
        <row r="62">
          <cell r="A62" t="str">
            <v>B</v>
          </cell>
          <cell r="B62">
            <v>1</v>
          </cell>
          <cell r="C62">
            <v>41</v>
          </cell>
          <cell r="D62" t="str">
            <v>S</v>
          </cell>
          <cell r="E62" t="str">
            <v xml:space="preserve">2213640T                 </v>
          </cell>
          <cell r="F62" t="str">
            <v xml:space="preserve">TR DTC123JS                             </v>
          </cell>
          <cell r="G62">
            <v>2</v>
          </cell>
          <cell r="H62">
            <v>2.2000000000000002</v>
          </cell>
          <cell r="I62">
            <v>2.2000000000000002</v>
          </cell>
          <cell r="J62">
            <v>4.4000000000000004</v>
          </cell>
          <cell r="O62">
            <v>2.2000000000000002</v>
          </cell>
          <cell r="P62">
            <v>4.4000000000000004</v>
          </cell>
          <cell r="Q62">
            <v>530350</v>
          </cell>
          <cell r="R62">
            <v>0</v>
          </cell>
          <cell r="U62" t="str">
            <v xml:space="preserve">ローム㈱　　　　　　 </v>
          </cell>
        </row>
        <row r="63">
          <cell r="A63" t="str">
            <v>B</v>
          </cell>
          <cell r="B63">
            <v>1</v>
          </cell>
          <cell r="C63">
            <v>42</v>
          </cell>
          <cell r="D63" t="str">
            <v>S</v>
          </cell>
          <cell r="E63" t="str">
            <v xml:space="preserve">2215024T                 </v>
          </cell>
          <cell r="F63" t="str">
            <v xml:space="preserve">TR 2SD1468S-R                           </v>
          </cell>
          <cell r="G63">
            <v>4</v>
          </cell>
          <cell r="H63">
            <v>5</v>
          </cell>
          <cell r="I63">
            <v>5</v>
          </cell>
          <cell r="J63">
            <v>20</v>
          </cell>
          <cell r="O63">
            <v>5</v>
          </cell>
          <cell r="P63">
            <v>20</v>
          </cell>
          <cell r="Q63">
            <v>530350</v>
          </cell>
          <cell r="R63">
            <v>0</v>
          </cell>
          <cell r="U63" t="str">
            <v xml:space="preserve">ローム㈱　　　　　　 </v>
          </cell>
        </row>
        <row r="64">
          <cell r="A64" t="str">
            <v>B</v>
          </cell>
          <cell r="B64">
            <v>1</v>
          </cell>
          <cell r="C64">
            <v>43</v>
          </cell>
          <cell r="D64" t="str">
            <v>S</v>
          </cell>
          <cell r="E64" t="str">
            <v xml:space="preserve">223163T                  </v>
          </cell>
          <cell r="F64" t="str">
            <v xml:space="preserve">DIODE 1SS133    ZA                      </v>
          </cell>
          <cell r="G64">
            <v>7</v>
          </cell>
          <cell r="H64">
            <v>0.82</v>
          </cell>
          <cell r="I64">
            <v>0.82</v>
          </cell>
          <cell r="J64">
            <v>5.74</v>
          </cell>
          <cell r="O64">
            <v>0.82</v>
          </cell>
          <cell r="P64">
            <v>5.74</v>
          </cell>
          <cell r="Q64">
            <v>530350</v>
          </cell>
          <cell r="R64">
            <v>0</v>
          </cell>
          <cell r="U64" t="str">
            <v xml:space="preserve">ローム㈱　　　　　　 </v>
          </cell>
        </row>
        <row r="65">
          <cell r="A65" t="str">
            <v>B</v>
          </cell>
          <cell r="B65">
            <v>1</v>
          </cell>
          <cell r="C65">
            <v>44</v>
          </cell>
          <cell r="D65" t="str">
            <v>S</v>
          </cell>
          <cell r="E65" t="str">
            <v xml:space="preserve">224470512T               </v>
          </cell>
          <cell r="F65" t="str">
            <v xml:space="preserve">DIODE MTZJ 5.1B                         </v>
          </cell>
          <cell r="G65">
            <v>7</v>
          </cell>
          <cell r="H65">
            <v>2</v>
          </cell>
          <cell r="I65">
            <v>2</v>
          </cell>
          <cell r="J65">
            <v>14</v>
          </cell>
          <cell r="O65">
            <v>2</v>
          </cell>
          <cell r="P65">
            <v>14</v>
          </cell>
          <cell r="Q65">
            <v>530350</v>
          </cell>
          <cell r="R65">
            <v>0</v>
          </cell>
          <cell r="U65" t="str">
            <v xml:space="preserve">ローム㈱　　　　　　 </v>
          </cell>
        </row>
        <row r="66">
          <cell r="A66" t="str">
            <v>B</v>
          </cell>
          <cell r="B66">
            <v>1</v>
          </cell>
          <cell r="C66">
            <v>45</v>
          </cell>
          <cell r="D66" t="str">
            <v>S</v>
          </cell>
          <cell r="E66" t="str">
            <v xml:space="preserve">224473004T               </v>
          </cell>
          <cell r="F66" t="str">
            <v xml:space="preserve">DIODE MTZJ 30D                          </v>
          </cell>
          <cell r="G66">
            <v>1</v>
          </cell>
          <cell r="H66">
            <v>2</v>
          </cell>
          <cell r="I66">
            <v>2</v>
          </cell>
          <cell r="J66">
            <v>2</v>
          </cell>
          <cell r="O66">
            <v>2</v>
          </cell>
          <cell r="P66">
            <v>2</v>
          </cell>
          <cell r="Q66">
            <v>530350</v>
          </cell>
          <cell r="R66">
            <v>0</v>
          </cell>
          <cell r="U66" t="str">
            <v xml:space="preserve">ローム㈱　　　　　　 </v>
          </cell>
        </row>
        <row r="67">
          <cell r="A67" t="str">
            <v>B</v>
          </cell>
          <cell r="B67">
            <v>1</v>
          </cell>
          <cell r="C67">
            <v>46</v>
          </cell>
          <cell r="D67" t="str">
            <v>S</v>
          </cell>
          <cell r="E67" t="str">
            <v xml:space="preserve">224490560R2              </v>
          </cell>
          <cell r="F67" t="str">
            <v xml:space="preserve">DIODE UDZ5.6B                           </v>
          </cell>
          <cell r="G67">
            <v>2</v>
          </cell>
          <cell r="H67">
            <v>4.3</v>
          </cell>
          <cell r="I67">
            <v>4.3</v>
          </cell>
          <cell r="J67">
            <v>8.6</v>
          </cell>
          <cell r="O67">
            <v>4.3</v>
          </cell>
          <cell r="P67">
            <v>8.6</v>
          </cell>
          <cell r="Q67">
            <v>530350</v>
          </cell>
          <cell r="R67">
            <v>0</v>
          </cell>
          <cell r="U67" t="str">
            <v xml:space="preserve">ローム㈱　　　　　　 </v>
          </cell>
        </row>
        <row r="68">
          <cell r="A68" t="str">
            <v>B</v>
          </cell>
          <cell r="B68">
            <v>1</v>
          </cell>
          <cell r="C68">
            <v>47</v>
          </cell>
          <cell r="D68" t="str">
            <v>S</v>
          </cell>
          <cell r="E68" t="str">
            <v>2203383</v>
          </cell>
          <cell r="F68" t="str">
            <v xml:space="preserve">TR 2SC3851-O                            </v>
          </cell>
          <cell r="G68">
            <v>2</v>
          </cell>
          <cell r="H68">
            <v>22</v>
          </cell>
          <cell r="I68">
            <v>21.5</v>
          </cell>
          <cell r="J68">
            <v>43</v>
          </cell>
          <cell r="N68" t="str">
            <v xml:space="preserve"> M/C</v>
          </cell>
          <cell r="O68">
            <v>18</v>
          </cell>
          <cell r="P68">
            <v>36</v>
          </cell>
          <cell r="Q68">
            <v>420140</v>
          </cell>
          <cell r="R68">
            <v>-7</v>
          </cell>
          <cell r="T68" t="str">
            <v xml:space="preserve"> IPC（KECへ変更）</v>
          </cell>
          <cell r="U68" t="str">
            <v xml:space="preserve">サンケン電気　㈱　　          </v>
          </cell>
        </row>
        <row r="69">
          <cell r="A69" t="str">
            <v>B</v>
          </cell>
          <cell r="B69">
            <v>1</v>
          </cell>
          <cell r="C69">
            <v>48</v>
          </cell>
          <cell r="D69" t="str">
            <v>S</v>
          </cell>
          <cell r="E69" t="str">
            <v>2203393</v>
          </cell>
          <cell r="F69" t="str">
            <v xml:space="preserve">TR 2SA1488-O                            </v>
          </cell>
          <cell r="G69">
            <v>2</v>
          </cell>
          <cell r="H69">
            <v>25</v>
          </cell>
          <cell r="I69">
            <v>24.5</v>
          </cell>
          <cell r="J69">
            <v>49</v>
          </cell>
          <cell r="N69" t="str">
            <v xml:space="preserve"> M/C</v>
          </cell>
          <cell r="O69">
            <v>20</v>
          </cell>
          <cell r="P69">
            <v>40</v>
          </cell>
          <cell r="Q69">
            <v>420140</v>
          </cell>
          <cell r="R69">
            <v>-9</v>
          </cell>
          <cell r="T69" t="str">
            <v xml:space="preserve"> IPC（KECへ変更）</v>
          </cell>
          <cell r="U69" t="str">
            <v xml:space="preserve">サンケン電気　㈱　　          </v>
          </cell>
        </row>
        <row r="70">
          <cell r="A70" t="str">
            <v>B</v>
          </cell>
          <cell r="B70">
            <v>1</v>
          </cell>
          <cell r="C70">
            <v>49</v>
          </cell>
          <cell r="D70" t="str">
            <v>S</v>
          </cell>
          <cell r="E70" t="str">
            <v xml:space="preserve">225381T                  </v>
          </cell>
          <cell r="F70" t="str">
            <v xml:space="preserve">LED SEL2210R-TP1                        </v>
          </cell>
          <cell r="G70">
            <v>1</v>
          </cell>
          <cell r="H70">
            <v>4.8</v>
          </cell>
          <cell r="I70">
            <v>4.8</v>
          </cell>
          <cell r="J70">
            <v>4.8</v>
          </cell>
          <cell r="O70">
            <v>4.8</v>
          </cell>
          <cell r="P70">
            <v>4.8</v>
          </cell>
          <cell r="Q70">
            <v>420140</v>
          </cell>
          <cell r="R70">
            <v>0</v>
          </cell>
          <cell r="U70" t="str">
            <v xml:space="preserve">サンケン電気　㈱　　          </v>
          </cell>
        </row>
        <row r="71">
          <cell r="A71" t="str">
            <v>B</v>
          </cell>
          <cell r="B71">
            <v>1</v>
          </cell>
          <cell r="C71">
            <v>50</v>
          </cell>
          <cell r="D71" t="str">
            <v>S</v>
          </cell>
          <cell r="E71" t="str">
            <v>22241247</v>
          </cell>
          <cell r="F71" t="str">
            <v xml:space="preserve">IC LA6541D                              </v>
          </cell>
          <cell r="G71">
            <v>1</v>
          </cell>
          <cell r="H71">
            <v>81</v>
          </cell>
          <cell r="I71">
            <v>81</v>
          </cell>
          <cell r="J71">
            <v>81</v>
          </cell>
          <cell r="N71" t="str">
            <v xml:space="preserve"> T</v>
          </cell>
          <cell r="O71">
            <v>78</v>
          </cell>
          <cell r="P71">
            <v>78</v>
          </cell>
          <cell r="Q71">
            <v>401770</v>
          </cell>
          <cell r="R71">
            <v>-3</v>
          </cell>
          <cell r="T71" t="str">
            <v xml:space="preserve"> NEGO</v>
          </cell>
          <cell r="U71" t="str">
            <v xml:space="preserve">ＯＳエレクトロニクス          </v>
          </cell>
        </row>
        <row r="72">
          <cell r="A72" t="str">
            <v>B</v>
          </cell>
          <cell r="B72">
            <v>1</v>
          </cell>
          <cell r="C72">
            <v>51</v>
          </cell>
          <cell r="D72" t="str">
            <v>S</v>
          </cell>
          <cell r="E72" t="str">
            <v xml:space="preserve">22380035T                </v>
          </cell>
          <cell r="F72" t="str">
            <v xml:space="preserve">DIODE GP104003E TA                      </v>
          </cell>
          <cell r="G72">
            <v>4</v>
          </cell>
          <cell r="H72">
            <v>2.4</v>
          </cell>
          <cell r="I72">
            <v>2.4</v>
          </cell>
          <cell r="J72">
            <v>9.6</v>
          </cell>
          <cell r="O72">
            <v>2.4</v>
          </cell>
          <cell r="P72">
            <v>9.6</v>
          </cell>
          <cell r="Q72">
            <v>401770</v>
          </cell>
          <cell r="R72">
            <v>0</v>
          </cell>
          <cell r="U72" t="str">
            <v xml:space="preserve">ＯＳエレクトロニクス          </v>
          </cell>
        </row>
        <row r="73">
          <cell r="A73" t="str">
            <v>E</v>
          </cell>
          <cell r="B73">
            <v>2</v>
          </cell>
          <cell r="C73">
            <v>52</v>
          </cell>
          <cell r="D73" t="str">
            <v>E</v>
          </cell>
          <cell r="E73" t="str">
            <v xml:space="preserve">443520564T               </v>
          </cell>
          <cell r="F73" t="str">
            <v xml:space="preserve">METAL O R RS1/2WBJ-5.6                  </v>
          </cell>
          <cell r="G73">
            <v>1</v>
          </cell>
          <cell r="H73">
            <v>1.1000000000000001</v>
          </cell>
          <cell r="I73">
            <v>1</v>
          </cell>
          <cell r="J73">
            <v>1</v>
          </cell>
          <cell r="O73">
            <v>1</v>
          </cell>
          <cell r="P73">
            <v>1</v>
          </cell>
          <cell r="Q73">
            <v>550190</v>
          </cell>
          <cell r="R73">
            <v>0</v>
          </cell>
          <cell r="U73" t="str">
            <v xml:space="preserve">北陸電気工業㈱　　            </v>
          </cell>
        </row>
        <row r="74">
          <cell r="A74" t="str">
            <v>E</v>
          </cell>
          <cell r="B74">
            <v>2</v>
          </cell>
          <cell r="C74">
            <v>53</v>
          </cell>
          <cell r="D74" t="str">
            <v>E</v>
          </cell>
          <cell r="E74" t="str">
            <v xml:space="preserve">443522704T               </v>
          </cell>
          <cell r="F74" t="str">
            <v xml:space="preserve">RS 1/2WBJ 27                            </v>
          </cell>
          <cell r="G74">
            <v>1</v>
          </cell>
          <cell r="H74">
            <v>1.1000000000000001</v>
          </cell>
          <cell r="I74">
            <v>1</v>
          </cell>
          <cell r="J74">
            <v>1</v>
          </cell>
          <cell r="O74">
            <v>1</v>
          </cell>
          <cell r="P74">
            <v>1</v>
          </cell>
          <cell r="Q74">
            <v>550190</v>
          </cell>
          <cell r="R74">
            <v>0</v>
          </cell>
          <cell r="U74" t="str">
            <v xml:space="preserve">北陸電気工業㈱　　            </v>
          </cell>
        </row>
        <row r="75">
          <cell r="A75" t="str">
            <v>E</v>
          </cell>
          <cell r="B75">
            <v>2</v>
          </cell>
          <cell r="C75">
            <v>54</v>
          </cell>
          <cell r="D75" t="str">
            <v>E</v>
          </cell>
          <cell r="E75" t="str">
            <v>4500027</v>
          </cell>
          <cell r="F75" t="str">
            <v xml:space="preserve">MPC708-2WK 0.22                         </v>
          </cell>
          <cell r="G75">
            <v>2</v>
          </cell>
          <cell r="H75">
            <v>15</v>
          </cell>
          <cell r="I75">
            <v>14.6</v>
          </cell>
          <cell r="J75">
            <v>29.2</v>
          </cell>
          <cell r="N75" t="str">
            <v xml:space="preserve"> M/C</v>
          </cell>
          <cell r="O75">
            <v>12</v>
          </cell>
          <cell r="P75">
            <v>24</v>
          </cell>
          <cell r="Q75">
            <v>350360</v>
          </cell>
          <cell r="R75">
            <v>-5.1999999999999993</v>
          </cell>
          <cell r="T75" t="str">
            <v xml:space="preserve"> IPC（TAI旭へ変更）</v>
          </cell>
          <cell r="U75" t="str">
            <v xml:space="preserve">福島双羽電機　㈱　            </v>
          </cell>
        </row>
        <row r="76">
          <cell r="A76" t="str">
            <v>C</v>
          </cell>
          <cell r="B76">
            <v>2</v>
          </cell>
          <cell r="C76">
            <v>55</v>
          </cell>
          <cell r="D76" t="str">
            <v>E</v>
          </cell>
          <cell r="E76" t="str">
            <v>3010054</v>
          </cell>
          <cell r="F76" t="str">
            <v xml:space="preserve">DENTI UM-3                              </v>
          </cell>
          <cell r="G76">
            <v>2</v>
          </cell>
          <cell r="H76">
            <v>7.6</v>
          </cell>
          <cell r="I76">
            <v>6.7</v>
          </cell>
          <cell r="J76">
            <v>13.4</v>
          </cell>
          <cell r="O76">
            <v>6.7</v>
          </cell>
          <cell r="P76">
            <v>13.4</v>
          </cell>
          <cell r="Q76">
            <v>431950</v>
          </cell>
          <cell r="R76">
            <v>0</v>
          </cell>
          <cell r="U76" t="str">
            <v xml:space="preserve">東芝電池　㈱　　              </v>
          </cell>
        </row>
        <row r="77">
          <cell r="A77" t="str">
            <v>G</v>
          </cell>
          <cell r="B77">
            <v>2</v>
          </cell>
          <cell r="C77">
            <v>56</v>
          </cell>
          <cell r="D77" t="str">
            <v>E</v>
          </cell>
          <cell r="E77" t="str">
            <v>25051235</v>
          </cell>
          <cell r="F77" t="str">
            <v xml:space="preserve">NSCT-10P1025                            </v>
          </cell>
          <cell r="G77">
            <v>1</v>
          </cell>
          <cell r="H77">
            <v>8.09</v>
          </cell>
          <cell r="I77">
            <v>7.97</v>
          </cell>
          <cell r="J77">
            <v>7.97</v>
          </cell>
          <cell r="N77" t="str">
            <v xml:space="preserve"> M</v>
          </cell>
          <cell r="O77">
            <v>4.55</v>
          </cell>
          <cell r="P77">
            <v>4.55</v>
          </cell>
          <cell r="Q77">
            <v>230010</v>
          </cell>
          <cell r="R77">
            <v>-3.42</v>
          </cell>
          <cell r="T77" t="str">
            <v xml:space="preserve"> IPC</v>
          </cell>
          <cell r="U77" t="str">
            <v xml:space="preserve">大宏電機　㈱                  </v>
          </cell>
        </row>
        <row r="78">
          <cell r="A78" t="str">
            <v>G</v>
          </cell>
          <cell r="B78">
            <v>2</v>
          </cell>
          <cell r="C78">
            <v>57</v>
          </cell>
          <cell r="D78" t="str">
            <v>E</v>
          </cell>
          <cell r="E78" t="str">
            <v>25051530</v>
          </cell>
          <cell r="F78" t="str">
            <v xml:space="preserve">NSCT-19P1317 MD185M2                    </v>
          </cell>
          <cell r="G78">
            <v>2</v>
          </cell>
          <cell r="H78">
            <v>14.82</v>
          </cell>
          <cell r="I78">
            <v>14.6</v>
          </cell>
          <cell r="J78">
            <v>29.2</v>
          </cell>
          <cell r="N78" t="str">
            <v xml:space="preserve"> M</v>
          </cell>
          <cell r="O78">
            <v>8.23</v>
          </cell>
          <cell r="P78">
            <v>16.46</v>
          </cell>
          <cell r="Q78">
            <v>230010</v>
          </cell>
          <cell r="R78">
            <v>-12.739999999999998</v>
          </cell>
          <cell r="T78" t="str">
            <v xml:space="preserve"> IPC</v>
          </cell>
          <cell r="U78" t="str">
            <v xml:space="preserve">大宏電機　㈱                  </v>
          </cell>
        </row>
        <row r="79">
          <cell r="A79" t="str">
            <v>G</v>
          </cell>
          <cell r="B79">
            <v>2</v>
          </cell>
          <cell r="C79">
            <v>58</v>
          </cell>
          <cell r="D79" t="str">
            <v>E</v>
          </cell>
          <cell r="E79" t="str">
            <v>25055706</v>
          </cell>
          <cell r="F79" t="str">
            <v xml:space="preserve">NPLG-10P662                             </v>
          </cell>
          <cell r="G79">
            <v>1</v>
          </cell>
          <cell r="H79">
            <v>5.6</v>
          </cell>
          <cell r="I79">
            <v>5.52</v>
          </cell>
          <cell r="J79">
            <v>5.52</v>
          </cell>
          <cell r="N79" t="str">
            <v xml:space="preserve"> M</v>
          </cell>
          <cell r="O79">
            <v>3.07</v>
          </cell>
          <cell r="P79">
            <v>3.07</v>
          </cell>
          <cell r="Q79">
            <v>230010</v>
          </cell>
          <cell r="R79">
            <v>-2.4499999999999997</v>
          </cell>
          <cell r="T79" t="str">
            <v xml:space="preserve"> IPC</v>
          </cell>
          <cell r="U79" t="str">
            <v xml:space="preserve">大宏電機　㈱                  </v>
          </cell>
        </row>
        <row r="80">
          <cell r="A80" t="str">
            <v>G</v>
          </cell>
          <cell r="B80">
            <v>2</v>
          </cell>
          <cell r="C80">
            <v>59</v>
          </cell>
          <cell r="D80" t="str">
            <v>E</v>
          </cell>
          <cell r="E80" t="str">
            <v>25055808</v>
          </cell>
          <cell r="F80" t="str">
            <v xml:space="preserve">NPLG-19P764 MD185M2                     </v>
          </cell>
          <cell r="G80">
            <v>2</v>
          </cell>
          <cell r="H80">
            <v>10.19</v>
          </cell>
          <cell r="I80">
            <v>10.039999999999999</v>
          </cell>
          <cell r="J80">
            <v>20.079999999999998</v>
          </cell>
          <cell r="N80" t="str">
            <v xml:space="preserve"> M</v>
          </cell>
          <cell r="O80">
            <v>5.76</v>
          </cell>
          <cell r="P80">
            <v>11.52</v>
          </cell>
          <cell r="Q80">
            <v>230010</v>
          </cell>
          <cell r="R80">
            <v>-8.5599999999999987</v>
          </cell>
          <cell r="T80" t="str">
            <v xml:space="preserve"> IPC</v>
          </cell>
          <cell r="U80" t="str">
            <v xml:space="preserve">大宏電機　㈱                  </v>
          </cell>
        </row>
        <row r="81">
          <cell r="A81" t="str">
            <v>C</v>
          </cell>
          <cell r="B81">
            <v>2</v>
          </cell>
          <cell r="C81">
            <v>60</v>
          </cell>
          <cell r="D81" t="str">
            <v>E</v>
          </cell>
          <cell r="E81" t="str">
            <v xml:space="preserve">230956R2                 </v>
          </cell>
          <cell r="F81" t="str">
            <v xml:space="preserve">EMIFIL BK1608LM252-T                    </v>
          </cell>
          <cell r="G81">
            <v>1</v>
          </cell>
          <cell r="H81">
            <v>3</v>
          </cell>
          <cell r="I81">
            <v>3</v>
          </cell>
          <cell r="J81">
            <v>3</v>
          </cell>
          <cell r="N81" t="str">
            <v xml:space="preserve"> T</v>
          </cell>
          <cell r="O81">
            <v>2.8499999999999996</v>
          </cell>
          <cell r="P81">
            <v>2.85</v>
          </cell>
          <cell r="Q81">
            <v>430160</v>
          </cell>
          <cell r="R81">
            <v>-0.14999999999999991</v>
          </cell>
          <cell r="T81" t="str">
            <v xml:space="preserve"> NEGO</v>
          </cell>
          <cell r="U81" t="str">
            <v xml:space="preserve">太陽誘電㈱　　　              </v>
          </cell>
        </row>
        <row r="82">
          <cell r="A82" t="str">
            <v>D</v>
          </cell>
          <cell r="B82">
            <v>2</v>
          </cell>
          <cell r="C82">
            <v>61</v>
          </cell>
          <cell r="D82" t="str">
            <v>E</v>
          </cell>
          <cell r="E82" t="str">
            <v xml:space="preserve">339612230T               </v>
          </cell>
          <cell r="F82" t="str">
            <v xml:space="preserve">CK14F25V 223Z                           </v>
          </cell>
          <cell r="G82">
            <v>11</v>
          </cell>
          <cell r="H82">
            <v>0.9</v>
          </cell>
          <cell r="I82">
            <v>0.9</v>
          </cell>
          <cell r="J82">
            <v>9.9</v>
          </cell>
          <cell r="N82" t="str">
            <v xml:space="preserve"> T</v>
          </cell>
          <cell r="O82">
            <v>0.85499999999999998</v>
          </cell>
          <cell r="P82">
            <v>9.41</v>
          </cell>
          <cell r="Q82">
            <v>430160</v>
          </cell>
          <cell r="R82">
            <v>-0.49000000000000021</v>
          </cell>
          <cell r="T82" t="str">
            <v xml:space="preserve"> NEGO</v>
          </cell>
          <cell r="U82" t="str">
            <v xml:space="preserve">太陽誘電㈱　　　              </v>
          </cell>
        </row>
        <row r="83">
          <cell r="A83" t="str">
            <v>D</v>
          </cell>
          <cell r="B83">
            <v>2</v>
          </cell>
          <cell r="C83">
            <v>62</v>
          </cell>
          <cell r="D83" t="str">
            <v>E</v>
          </cell>
          <cell r="E83" t="str">
            <v xml:space="preserve">339621040T               </v>
          </cell>
          <cell r="F83" t="str">
            <v xml:space="preserve">CK14F50V 104Z                           </v>
          </cell>
          <cell r="G83">
            <v>2</v>
          </cell>
          <cell r="H83">
            <v>3.33</v>
          </cell>
          <cell r="I83">
            <v>3.33</v>
          </cell>
          <cell r="J83">
            <v>6.66</v>
          </cell>
          <cell r="N83" t="str">
            <v xml:space="preserve"> T</v>
          </cell>
          <cell r="O83">
            <v>3.1635</v>
          </cell>
          <cell r="P83">
            <v>6.33</v>
          </cell>
          <cell r="Q83">
            <v>430160</v>
          </cell>
          <cell r="R83">
            <v>-0.33000000000000007</v>
          </cell>
          <cell r="T83" t="str">
            <v xml:space="preserve"> NEGO</v>
          </cell>
          <cell r="U83" t="str">
            <v xml:space="preserve">太陽誘電㈱　　　              </v>
          </cell>
        </row>
        <row r="84">
          <cell r="A84" t="str">
            <v>D</v>
          </cell>
          <cell r="B84">
            <v>2</v>
          </cell>
          <cell r="C84">
            <v>63</v>
          </cell>
          <cell r="D84" t="str">
            <v>E</v>
          </cell>
          <cell r="E84" t="str">
            <v xml:space="preserve">339624730T               </v>
          </cell>
          <cell r="F84" t="str">
            <v xml:space="preserve">CK14F50V  473Z                          </v>
          </cell>
          <cell r="G84">
            <v>3</v>
          </cell>
          <cell r="H84">
            <v>1.86</v>
          </cell>
          <cell r="I84">
            <v>1.86</v>
          </cell>
          <cell r="J84">
            <v>5.58</v>
          </cell>
          <cell r="N84" t="str">
            <v xml:space="preserve"> T</v>
          </cell>
          <cell r="O84">
            <v>1.7669999999999999</v>
          </cell>
          <cell r="P84">
            <v>5.3</v>
          </cell>
          <cell r="Q84">
            <v>430160</v>
          </cell>
          <cell r="R84">
            <v>-0.28000000000000025</v>
          </cell>
          <cell r="T84" t="str">
            <v xml:space="preserve"> NEGO</v>
          </cell>
          <cell r="U84" t="str">
            <v xml:space="preserve">太陽誘電㈱　　　              </v>
          </cell>
        </row>
        <row r="85">
          <cell r="A85" t="str">
            <v>E</v>
          </cell>
          <cell r="B85">
            <v>2</v>
          </cell>
          <cell r="C85">
            <v>64</v>
          </cell>
          <cell r="D85" t="str">
            <v>E</v>
          </cell>
          <cell r="E85" t="str">
            <v xml:space="preserve">41734***4T               </v>
          </cell>
          <cell r="F85" t="str">
            <v xml:space="preserve">R16J  ***   S25TRE                       </v>
          </cell>
          <cell r="G85">
            <v>81</v>
          </cell>
          <cell r="H85">
            <v>0.25</v>
          </cell>
          <cell r="I85">
            <v>0.25</v>
          </cell>
          <cell r="J85">
            <v>20.25</v>
          </cell>
          <cell r="O85">
            <v>0.25</v>
          </cell>
          <cell r="P85">
            <v>20.25</v>
          </cell>
          <cell r="Q85">
            <v>330010</v>
          </cell>
          <cell r="R85">
            <v>0</v>
          </cell>
          <cell r="U85" t="str">
            <v xml:space="preserve">太陽社電気　㈱　　   </v>
          </cell>
        </row>
        <row r="86">
          <cell r="A86" t="str">
            <v>E</v>
          </cell>
          <cell r="B86">
            <v>2</v>
          </cell>
          <cell r="C86">
            <v>65</v>
          </cell>
          <cell r="D86" t="str">
            <v>E</v>
          </cell>
          <cell r="E86" t="str">
            <v xml:space="preserve">43503***4R1              </v>
          </cell>
          <cell r="F86" t="str">
            <v xml:space="preserve">RN72K1J-***JE C05T                      </v>
          </cell>
          <cell r="G86">
            <v>170</v>
          </cell>
          <cell r="H86">
            <v>0.15</v>
          </cell>
          <cell r="I86">
            <v>0.15</v>
          </cell>
          <cell r="J86">
            <v>25.5</v>
          </cell>
          <cell r="O86">
            <v>0.15</v>
          </cell>
          <cell r="P86">
            <v>25.5</v>
          </cell>
          <cell r="Q86">
            <v>330010</v>
          </cell>
          <cell r="R86">
            <v>0</v>
          </cell>
          <cell r="U86" t="str">
            <v xml:space="preserve">太陽社電気　㈱　　   </v>
          </cell>
        </row>
        <row r="87">
          <cell r="A87" t="str">
            <v>B</v>
          </cell>
          <cell r="B87">
            <v>2</v>
          </cell>
          <cell r="C87">
            <v>66</v>
          </cell>
          <cell r="D87" t="str">
            <v>E</v>
          </cell>
          <cell r="E87" t="str">
            <v>212191</v>
          </cell>
          <cell r="F87" t="str">
            <v xml:space="preserve">FL TUBE BJ621GK                         </v>
          </cell>
          <cell r="G87">
            <v>1</v>
          </cell>
          <cell r="H87">
            <v>425</v>
          </cell>
          <cell r="I87">
            <v>418</v>
          </cell>
          <cell r="J87">
            <v>418</v>
          </cell>
          <cell r="N87" t="str">
            <v xml:space="preserve"> C</v>
          </cell>
          <cell r="O87">
            <v>290</v>
          </cell>
          <cell r="P87">
            <v>290</v>
          </cell>
          <cell r="Q87">
            <v>450940</v>
          </cell>
          <cell r="R87">
            <v>-128</v>
          </cell>
          <cell r="T87" t="str">
            <v xml:space="preserve"> 三星へ交渉中</v>
          </cell>
          <cell r="U87" t="str">
            <v xml:space="preserve">双葉電子工業㈱　　　          </v>
          </cell>
        </row>
        <row r="88">
          <cell r="A88" t="str">
            <v>D</v>
          </cell>
          <cell r="B88">
            <v>2</v>
          </cell>
          <cell r="C88">
            <v>67</v>
          </cell>
          <cell r="D88" t="str">
            <v>E</v>
          </cell>
          <cell r="E88" t="str">
            <v xml:space="preserve">374721034T               </v>
          </cell>
          <cell r="F88" t="str">
            <v xml:space="preserve">ECQ-B50V 103J                           </v>
          </cell>
          <cell r="G88">
            <v>1</v>
          </cell>
          <cell r="H88">
            <v>1.65</v>
          </cell>
          <cell r="I88">
            <v>1.6</v>
          </cell>
          <cell r="J88">
            <v>1.6</v>
          </cell>
          <cell r="N88" t="str">
            <v xml:space="preserve"> M</v>
          </cell>
          <cell r="O88">
            <v>1.2</v>
          </cell>
          <cell r="P88">
            <v>1.2</v>
          </cell>
          <cell r="Q88">
            <v>460030</v>
          </cell>
          <cell r="R88">
            <v>-0.40000000000000013</v>
          </cell>
          <cell r="T88" t="str">
            <v xml:space="preserve"> IPC or ﾆｯｾｲ変更</v>
          </cell>
          <cell r="U88" t="str">
            <v xml:space="preserve">松下電器産業　㈱　　          </v>
          </cell>
        </row>
        <row r="89">
          <cell r="A89" t="str">
            <v>D</v>
          </cell>
          <cell r="B89">
            <v>2</v>
          </cell>
          <cell r="C89">
            <v>68</v>
          </cell>
          <cell r="D89" t="str">
            <v>E</v>
          </cell>
          <cell r="E89" t="str">
            <v xml:space="preserve">374721044T               </v>
          </cell>
          <cell r="F89" t="str">
            <v xml:space="preserve">ECQ-V50V 104J                           </v>
          </cell>
          <cell r="G89">
            <v>11</v>
          </cell>
          <cell r="H89">
            <v>3.1</v>
          </cell>
          <cell r="I89">
            <v>3.05</v>
          </cell>
          <cell r="J89">
            <v>33.549999999999997</v>
          </cell>
          <cell r="N89" t="str">
            <v xml:space="preserve"> M</v>
          </cell>
          <cell r="O89">
            <v>2.6</v>
          </cell>
          <cell r="P89">
            <v>28.6</v>
          </cell>
          <cell r="Q89">
            <v>460030</v>
          </cell>
          <cell r="R89">
            <v>-4.9499999999999957</v>
          </cell>
          <cell r="T89" t="str">
            <v xml:space="preserve"> IPC or ﾆｯｾｲ変更</v>
          </cell>
          <cell r="U89" t="str">
            <v xml:space="preserve">松下電器産業　㈱　　          </v>
          </cell>
        </row>
        <row r="90">
          <cell r="A90" t="str">
            <v>G</v>
          </cell>
          <cell r="B90">
            <v>2</v>
          </cell>
          <cell r="C90">
            <v>69</v>
          </cell>
          <cell r="D90" t="str">
            <v>E</v>
          </cell>
          <cell r="E90" t="str">
            <v>25045396</v>
          </cell>
          <cell r="F90" t="str">
            <v xml:space="preserve">JACK LGT1516-0101                       </v>
          </cell>
          <cell r="G90">
            <v>1</v>
          </cell>
          <cell r="H90">
            <v>42.3</v>
          </cell>
          <cell r="I90">
            <v>40.9</v>
          </cell>
          <cell r="J90">
            <v>40.9</v>
          </cell>
          <cell r="N90" t="str">
            <v xml:space="preserve"> T</v>
          </cell>
          <cell r="O90">
            <v>37</v>
          </cell>
          <cell r="P90">
            <v>37</v>
          </cell>
          <cell r="Q90">
            <v>411390</v>
          </cell>
          <cell r="R90">
            <v>-3.8999999999999986</v>
          </cell>
          <cell r="T90" t="str">
            <v xml:space="preserve"> IPC or 韓国製検討</v>
          </cell>
          <cell r="U90" t="str">
            <v xml:space="preserve">金城電気　㈱　　              </v>
          </cell>
        </row>
        <row r="91">
          <cell r="A91" t="str">
            <v>M</v>
          </cell>
          <cell r="B91">
            <v>2</v>
          </cell>
          <cell r="C91">
            <v>70</v>
          </cell>
          <cell r="D91" t="str">
            <v>E</v>
          </cell>
          <cell r="E91" t="str">
            <v>24140433</v>
          </cell>
          <cell r="F91" t="str">
            <v xml:space="preserve">REMO CON RC-433S                        </v>
          </cell>
          <cell r="G91">
            <v>1</v>
          </cell>
          <cell r="H91">
            <v>190</v>
          </cell>
          <cell r="I91">
            <v>190</v>
          </cell>
          <cell r="J91">
            <v>190</v>
          </cell>
          <cell r="N91" t="str">
            <v xml:space="preserve"> C</v>
          </cell>
          <cell r="O91">
            <v>145</v>
          </cell>
          <cell r="P91">
            <v>145</v>
          </cell>
          <cell r="Q91">
            <v>411390</v>
          </cell>
          <cell r="R91">
            <v>-45</v>
          </cell>
          <cell r="T91" t="str">
            <v xml:space="preserve"> ﾎｼﾃﾞﾝへ交渉中</v>
          </cell>
          <cell r="U91" t="str">
            <v xml:space="preserve">金城電気　㈱　　              </v>
          </cell>
        </row>
        <row r="92">
          <cell r="A92" t="str">
            <v>F</v>
          </cell>
          <cell r="B92">
            <v>2</v>
          </cell>
          <cell r="C92">
            <v>71</v>
          </cell>
          <cell r="D92" t="str">
            <v>E</v>
          </cell>
          <cell r="E92" t="str">
            <v xml:space="preserve">24604139A                </v>
          </cell>
          <cell r="F92" t="str">
            <v xml:space="preserve">SHAFT(DOOR) MD122MX                     </v>
          </cell>
          <cell r="G92">
            <v>1</v>
          </cell>
          <cell r="H92">
            <v>20</v>
          </cell>
          <cell r="I92">
            <v>20</v>
          </cell>
          <cell r="J92">
            <v>20</v>
          </cell>
          <cell r="N92" t="str">
            <v xml:space="preserve"> T</v>
          </cell>
          <cell r="O92">
            <v>18</v>
          </cell>
          <cell r="P92">
            <v>18</v>
          </cell>
          <cell r="Q92">
            <v>410340</v>
          </cell>
          <cell r="R92">
            <v>-2</v>
          </cell>
          <cell r="T92" t="str">
            <v xml:space="preserve"> NEGO</v>
          </cell>
          <cell r="U92" t="str">
            <v xml:space="preserve">協和精工　㈱　　              </v>
          </cell>
        </row>
        <row r="93">
          <cell r="A93" t="str">
            <v>G</v>
          </cell>
          <cell r="B93">
            <v>2</v>
          </cell>
          <cell r="C93">
            <v>72</v>
          </cell>
          <cell r="D93" t="str">
            <v>E</v>
          </cell>
          <cell r="E93" t="str">
            <v xml:space="preserve">25052133T                </v>
          </cell>
          <cell r="F93" t="str">
            <v xml:space="preserve">FUSE HOL NSCT-1P2031                    </v>
          </cell>
          <cell r="G93">
            <v>2</v>
          </cell>
          <cell r="H93">
            <v>1.7</v>
          </cell>
          <cell r="I93">
            <v>2.1</v>
          </cell>
          <cell r="J93">
            <v>4.2</v>
          </cell>
          <cell r="N93" t="str">
            <v xml:space="preserve"> M</v>
          </cell>
          <cell r="O93">
            <v>1.5</v>
          </cell>
          <cell r="P93">
            <v>3</v>
          </cell>
          <cell r="Q93">
            <v>412770</v>
          </cell>
          <cell r="R93">
            <v>-1.2000000000000002</v>
          </cell>
          <cell r="T93" t="str">
            <v xml:space="preserve"> IPC</v>
          </cell>
          <cell r="U93" t="str">
            <v xml:space="preserve">協伸工業　㈱　　              </v>
          </cell>
        </row>
        <row r="94">
          <cell r="A94" t="str">
            <v>G</v>
          </cell>
          <cell r="B94">
            <v>2</v>
          </cell>
          <cell r="C94">
            <v>73</v>
          </cell>
          <cell r="D94" t="str">
            <v>E</v>
          </cell>
          <cell r="E94" t="str">
            <v xml:space="preserve">25136919A                </v>
          </cell>
          <cell r="F94" t="str">
            <v xml:space="preserve">PWB NCAR-6919  FR-V77                   </v>
          </cell>
          <cell r="G94">
            <v>1</v>
          </cell>
          <cell r="H94">
            <v>200</v>
          </cell>
          <cell r="I94">
            <v>160</v>
          </cell>
          <cell r="J94">
            <v>160</v>
          </cell>
          <cell r="N94" t="str">
            <v xml:space="preserve"> T</v>
          </cell>
          <cell r="O94">
            <v>145</v>
          </cell>
          <cell r="P94">
            <v>145</v>
          </cell>
          <cell r="Q94">
            <v>530200</v>
          </cell>
          <cell r="R94">
            <v>-15</v>
          </cell>
          <cell r="T94" t="str">
            <v xml:space="preserve"> NEGO</v>
          </cell>
          <cell r="U94" t="str">
            <v xml:space="preserve">㈱棚澤八光社　　              </v>
          </cell>
        </row>
        <row r="95">
          <cell r="A95" t="str">
            <v>G</v>
          </cell>
          <cell r="B95">
            <v>2</v>
          </cell>
          <cell r="C95">
            <v>74</v>
          </cell>
          <cell r="D95" t="str">
            <v>E</v>
          </cell>
          <cell r="E95" t="str">
            <v xml:space="preserve">25136923B                </v>
          </cell>
          <cell r="F95" t="str">
            <v xml:space="preserve">PWB NCDG-6923  FR-V77                   </v>
          </cell>
          <cell r="G95">
            <v>1</v>
          </cell>
          <cell r="H95">
            <v>200</v>
          </cell>
          <cell r="I95">
            <v>160</v>
          </cell>
          <cell r="J95">
            <v>160</v>
          </cell>
          <cell r="N95" t="str">
            <v xml:space="preserve"> T</v>
          </cell>
          <cell r="O95">
            <v>145</v>
          </cell>
          <cell r="P95">
            <v>145</v>
          </cell>
          <cell r="Q95">
            <v>530200</v>
          </cell>
          <cell r="R95">
            <v>-15</v>
          </cell>
          <cell r="T95" t="str">
            <v xml:space="preserve"> NEGO</v>
          </cell>
          <cell r="U95" t="str">
            <v xml:space="preserve">㈱棚澤八光社　　              </v>
          </cell>
        </row>
        <row r="96">
          <cell r="A96" t="str">
            <v>C</v>
          </cell>
          <cell r="B96">
            <v>2</v>
          </cell>
          <cell r="C96">
            <v>75</v>
          </cell>
          <cell r="D96" t="str">
            <v>E</v>
          </cell>
          <cell r="E96" t="str">
            <v xml:space="preserve">230906T                  </v>
          </cell>
          <cell r="F96" t="str">
            <v xml:space="preserve">FRCOAR BL02RN2-R62                      </v>
          </cell>
          <cell r="G96">
            <v>4</v>
          </cell>
          <cell r="H96">
            <v>3.1</v>
          </cell>
          <cell r="I96">
            <v>3.1</v>
          </cell>
          <cell r="J96">
            <v>12.4</v>
          </cell>
          <cell r="N96" t="str">
            <v xml:space="preserve"> T</v>
          </cell>
          <cell r="O96">
            <v>3</v>
          </cell>
          <cell r="P96">
            <v>12</v>
          </cell>
          <cell r="Q96">
            <v>560100</v>
          </cell>
          <cell r="R96">
            <v>-0.40000000000000036</v>
          </cell>
          <cell r="T96" t="str">
            <v xml:space="preserve"> NEGO</v>
          </cell>
          <cell r="U96" t="str">
            <v xml:space="preserve">㈱村田製作所　　              </v>
          </cell>
        </row>
        <row r="97">
          <cell r="A97" t="str">
            <v>C</v>
          </cell>
          <cell r="B97">
            <v>2</v>
          </cell>
          <cell r="C97">
            <v>76</v>
          </cell>
          <cell r="D97" t="str">
            <v>E</v>
          </cell>
          <cell r="E97" t="str">
            <v xml:space="preserve">230921R2                 </v>
          </cell>
          <cell r="F97" t="str">
            <v xml:space="preserve">BLM21B222SPT                            </v>
          </cell>
          <cell r="G97">
            <v>2</v>
          </cell>
          <cell r="H97">
            <v>4</v>
          </cell>
          <cell r="I97">
            <v>3.5</v>
          </cell>
          <cell r="J97">
            <v>7</v>
          </cell>
          <cell r="N97" t="str">
            <v xml:space="preserve"> T</v>
          </cell>
          <cell r="O97">
            <v>3.3</v>
          </cell>
          <cell r="P97">
            <v>6.6</v>
          </cell>
          <cell r="Q97">
            <v>560100</v>
          </cell>
          <cell r="R97">
            <v>-0.40000000000000036</v>
          </cell>
          <cell r="T97" t="str">
            <v xml:space="preserve"> NEGO</v>
          </cell>
          <cell r="U97" t="str">
            <v xml:space="preserve">㈱村田製作所　　              </v>
          </cell>
        </row>
        <row r="98">
          <cell r="A98" t="str">
            <v>D</v>
          </cell>
          <cell r="B98">
            <v>2</v>
          </cell>
          <cell r="C98">
            <v>77</v>
          </cell>
          <cell r="D98" t="str">
            <v>E</v>
          </cell>
          <cell r="E98" t="str">
            <v>3060016</v>
          </cell>
          <cell r="F98" t="str">
            <v xml:space="preserve">NTC-30P14                               </v>
          </cell>
          <cell r="G98">
            <v>1</v>
          </cell>
          <cell r="H98">
            <v>8.8000000000000007</v>
          </cell>
          <cell r="I98">
            <v>8.8000000000000007</v>
          </cell>
          <cell r="J98">
            <v>8.8000000000000007</v>
          </cell>
          <cell r="N98" t="str">
            <v xml:space="preserve"> T</v>
          </cell>
          <cell r="O98">
            <v>8.4</v>
          </cell>
          <cell r="P98">
            <v>8.4</v>
          </cell>
          <cell r="Q98">
            <v>560100</v>
          </cell>
          <cell r="R98">
            <v>-0.40000000000000036</v>
          </cell>
          <cell r="T98" t="str">
            <v xml:space="preserve"> NEGO</v>
          </cell>
          <cell r="U98" t="str">
            <v xml:space="preserve">㈱村田製作所　　              </v>
          </cell>
        </row>
        <row r="99">
          <cell r="A99" t="str">
            <v>D</v>
          </cell>
          <cell r="B99">
            <v>2</v>
          </cell>
          <cell r="C99">
            <v>78</v>
          </cell>
          <cell r="D99" t="str">
            <v>E</v>
          </cell>
          <cell r="E99" t="str">
            <v>3300030</v>
          </cell>
          <cell r="F99" t="str">
            <v xml:space="preserve">IS C DE1307E472M-KH                     </v>
          </cell>
          <cell r="G99">
            <v>2</v>
          </cell>
          <cell r="H99">
            <v>6.7</v>
          </cell>
          <cell r="I99">
            <v>6.7</v>
          </cell>
          <cell r="J99">
            <v>13.4</v>
          </cell>
          <cell r="N99" t="str">
            <v xml:space="preserve"> T</v>
          </cell>
          <cell r="O99">
            <v>6.3</v>
          </cell>
          <cell r="P99">
            <v>12.6</v>
          </cell>
          <cell r="Q99">
            <v>560100</v>
          </cell>
          <cell r="R99">
            <v>-0.80000000000000071</v>
          </cell>
          <cell r="T99" t="str">
            <v xml:space="preserve"> NEGO</v>
          </cell>
          <cell r="U99" t="str">
            <v xml:space="preserve">㈱村田製作所　　              </v>
          </cell>
        </row>
        <row r="100">
          <cell r="A100" t="str">
            <v>D</v>
          </cell>
          <cell r="B100">
            <v>2</v>
          </cell>
          <cell r="C100">
            <v>79</v>
          </cell>
          <cell r="D100" t="str">
            <v>E</v>
          </cell>
          <cell r="E100" t="str">
            <v xml:space="preserve">332152230R1              </v>
          </cell>
          <cell r="F100" t="str">
            <v xml:space="preserve">CK725F1H-223Z1                          </v>
          </cell>
          <cell r="G100">
            <v>16</v>
          </cell>
          <cell r="H100">
            <v>1.3</v>
          </cell>
          <cell r="I100">
            <v>1.3</v>
          </cell>
          <cell r="J100">
            <v>20.8</v>
          </cell>
          <cell r="N100" t="str">
            <v xml:space="preserve"> T</v>
          </cell>
          <cell r="O100">
            <v>1.2</v>
          </cell>
          <cell r="P100">
            <v>19.2</v>
          </cell>
          <cell r="Q100">
            <v>560100</v>
          </cell>
          <cell r="R100">
            <v>-1.6000000000000014</v>
          </cell>
          <cell r="T100" t="str">
            <v xml:space="preserve"> NEGO</v>
          </cell>
          <cell r="U100" t="str">
            <v xml:space="preserve">㈱村田製作所　　              </v>
          </cell>
        </row>
        <row r="101">
          <cell r="A101" t="str">
            <v>D</v>
          </cell>
          <cell r="B101">
            <v>2</v>
          </cell>
          <cell r="C101">
            <v>80</v>
          </cell>
          <cell r="D101" t="str">
            <v>E</v>
          </cell>
          <cell r="E101" t="str">
            <v xml:space="preserve">332154730R1              </v>
          </cell>
          <cell r="F101" t="str">
            <v xml:space="preserve">CK725F1H-473Z1                          </v>
          </cell>
          <cell r="G101">
            <v>5</v>
          </cell>
          <cell r="H101">
            <v>1.4</v>
          </cell>
          <cell r="I101">
            <v>1.4</v>
          </cell>
          <cell r="J101">
            <v>7</v>
          </cell>
          <cell r="N101" t="str">
            <v xml:space="preserve"> T</v>
          </cell>
          <cell r="O101">
            <v>1.35</v>
          </cell>
          <cell r="P101">
            <v>6.75</v>
          </cell>
          <cell r="Q101">
            <v>560100</v>
          </cell>
          <cell r="R101">
            <v>-0.25</v>
          </cell>
          <cell r="T101" t="str">
            <v xml:space="preserve"> NEGO</v>
          </cell>
          <cell r="U101" t="str">
            <v xml:space="preserve">㈱村田製作所　　              </v>
          </cell>
        </row>
        <row r="102">
          <cell r="A102" t="str">
            <v>D</v>
          </cell>
          <cell r="B102">
            <v>2</v>
          </cell>
          <cell r="C102">
            <v>81</v>
          </cell>
          <cell r="D102" t="str">
            <v>E</v>
          </cell>
          <cell r="E102" t="str">
            <v xml:space="preserve">332161040R1              </v>
          </cell>
          <cell r="F102" t="str">
            <v xml:space="preserve">CK725F1E-104Z1                          </v>
          </cell>
          <cell r="G102">
            <v>13</v>
          </cell>
          <cell r="H102">
            <v>1.2</v>
          </cell>
          <cell r="I102">
            <v>0.8</v>
          </cell>
          <cell r="J102">
            <v>10.4</v>
          </cell>
          <cell r="N102" t="str">
            <v xml:space="preserve"> C</v>
          </cell>
          <cell r="O102">
            <v>0.7</v>
          </cell>
          <cell r="P102">
            <v>9.1</v>
          </cell>
          <cell r="Q102">
            <v>560100</v>
          </cell>
          <cell r="R102">
            <v>-1.3000000000000007</v>
          </cell>
          <cell r="T102" t="str">
            <v xml:space="preserve"> TDKへ変更</v>
          </cell>
          <cell r="U102" t="str">
            <v xml:space="preserve">㈱村田製作所　　              </v>
          </cell>
        </row>
        <row r="103">
          <cell r="A103" t="str">
            <v>D</v>
          </cell>
          <cell r="B103">
            <v>2</v>
          </cell>
          <cell r="C103">
            <v>82</v>
          </cell>
          <cell r="D103" t="str">
            <v>E</v>
          </cell>
          <cell r="E103" t="str">
            <v xml:space="preserve">335622230T               </v>
          </cell>
          <cell r="F103" t="str">
            <v xml:space="preserve">CK45F50V 223Z                           </v>
          </cell>
          <cell r="G103">
            <v>3</v>
          </cell>
          <cell r="H103">
            <v>1.1000000000000001</v>
          </cell>
          <cell r="I103">
            <v>1.1000000000000001</v>
          </cell>
          <cell r="J103">
            <v>3.3</v>
          </cell>
          <cell r="N103" t="str">
            <v xml:space="preserve"> T</v>
          </cell>
          <cell r="O103">
            <v>1</v>
          </cell>
          <cell r="P103">
            <v>3</v>
          </cell>
          <cell r="Q103">
            <v>560100</v>
          </cell>
          <cell r="R103">
            <v>-0.29999999999999982</v>
          </cell>
          <cell r="T103" t="str">
            <v xml:space="preserve"> NEGO</v>
          </cell>
          <cell r="U103" t="str">
            <v xml:space="preserve">㈱村田製作所　　              </v>
          </cell>
        </row>
        <row r="104">
          <cell r="A104" t="str">
            <v>D</v>
          </cell>
          <cell r="B104">
            <v>2</v>
          </cell>
          <cell r="C104">
            <v>83</v>
          </cell>
          <cell r="D104" t="str">
            <v>E</v>
          </cell>
          <cell r="E104" t="str">
            <v xml:space="preserve">342100802R1              </v>
          </cell>
          <cell r="F104" t="str">
            <v xml:space="preserve">CC725CH1H-080D1                         </v>
          </cell>
          <cell r="G104">
            <v>2</v>
          </cell>
          <cell r="H104">
            <v>1.2</v>
          </cell>
          <cell r="I104">
            <v>1.2</v>
          </cell>
          <cell r="J104">
            <v>2.4</v>
          </cell>
          <cell r="N104" t="str">
            <v xml:space="preserve"> T</v>
          </cell>
          <cell r="O104">
            <v>1</v>
          </cell>
          <cell r="P104">
            <v>2</v>
          </cell>
          <cell r="Q104">
            <v>560100</v>
          </cell>
          <cell r="R104">
            <v>-0.39999999999999991</v>
          </cell>
          <cell r="T104" t="str">
            <v xml:space="preserve"> NEGO</v>
          </cell>
          <cell r="U104" t="str">
            <v xml:space="preserve">㈱村田製作所　　              </v>
          </cell>
        </row>
        <row r="105">
          <cell r="A105" t="str">
            <v>D</v>
          </cell>
          <cell r="B105">
            <v>2</v>
          </cell>
          <cell r="C105">
            <v>84</v>
          </cell>
          <cell r="D105" t="str">
            <v>E</v>
          </cell>
          <cell r="E105" t="str">
            <v xml:space="preserve">345020201T               </v>
          </cell>
          <cell r="F105" t="str">
            <v xml:space="preserve">CC45SL50V 020C                          </v>
          </cell>
          <cell r="G105">
            <v>2</v>
          </cell>
          <cell r="H105">
            <v>0.98</v>
          </cell>
          <cell r="I105">
            <v>0.98</v>
          </cell>
          <cell r="J105">
            <v>1.96</v>
          </cell>
          <cell r="N105" t="str">
            <v xml:space="preserve"> M</v>
          </cell>
          <cell r="O105">
            <v>0.58799999999999997</v>
          </cell>
          <cell r="P105">
            <v>1.18</v>
          </cell>
          <cell r="Q105">
            <v>560100</v>
          </cell>
          <cell r="R105">
            <v>-0.78</v>
          </cell>
          <cell r="T105" t="str">
            <v xml:space="preserve"> IPC</v>
          </cell>
          <cell r="U105" t="str">
            <v xml:space="preserve">㈱村田製作所　　              </v>
          </cell>
        </row>
        <row r="106">
          <cell r="A106" t="str">
            <v>D</v>
          </cell>
          <cell r="B106">
            <v>2</v>
          </cell>
          <cell r="C106">
            <v>85</v>
          </cell>
          <cell r="D106" t="str">
            <v>E</v>
          </cell>
          <cell r="E106" t="str">
            <v xml:space="preserve">345021014T               </v>
          </cell>
          <cell r="F106" t="str">
            <v xml:space="preserve">CC45SL50V 101J                          </v>
          </cell>
          <cell r="G106">
            <v>5</v>
          </cell>
          <cell r="H106">
            <v>0.95</v>
          </cell>
          <cell r="I106">
            <v>0.95</v>
          </cell>
          <cell r="J106">
            <v>4.75</v>
          </cell>
          <cell r="N106" t="str">
            <v xml:space="preserve"> M</v>
          </cell>
          <cell r="O106">
            <v>0.56999999999999995</v>
          </cell>
          <cell r="P106">
            <v>2.85</v>
          </cell>
          <cell r="Q106">
            <v>560100</v>
          </cell>
          <cell r="R106">
            <v>-1.9</v>
          </cell>
          <cell r="T106" t="str">
            <v xml:space="preserve"> IPC</v>
          </cell>
          <cell r="U106" t="str">
            <v xml:space="preserve">㈱村田製作所　　              </v>
          </cell>
        </row>
        <row r="107">
          <cell r="A107" t="str">
            <v>D</v>
          </cell>
          <cell r="B107">
            <v>2</v>
          </cell>
          <cell r="C107">
            <v>86</v>
          </cell>
          <cell r="D107" t="str">
            <v>E</v>
          </cell>
          <cell r="E107" t="str">
            <v xml:space="preserve">345022204T               </v>
          </cell>
          <cell r="F107" t="str">
            <v xml:space="preserve">CC45SL50V 220J                          </v>
          </cell>
          <cell r="G107">
            <v>2</v>
          </cell>
          <cell r="H107">
            <v>0.98</v>
          </cell>
          <cell r="I107">
            <v>0.98</v>
          </cell>
          <cell r="J107">
            <v>1.96</v>
          </cell>
          <cell r="N107" t="str">
            <v xml:space="preserve"> M</v>
          </cell>
          <cell r="O107">
            <v>0.58799999999999997</v>
          </cell>
          <cell r="P107">
            <v>1.18</v>
          </cell>
          <cell r="Q107">
            <v>560100</v>
          </cell>
          <cell r="R107">
            <v>-0.78</v>
          </cell>
          <cell r="T107" t="str">
            <v xml:space="preserve"> IPC</v>
          </cell>
          <cell r="U107" t="str">
            <v xml:space="preserve">㈱村田製作所　　              </v>
          </cell>
        </row>
        <row r="108">
          <cell r="A108" t="str">
            <v>D</v>
          </cell>
          <cell r="B108">
            <v>2</v>
          </cell>
          <cell r="C108">
            <v>87</v>
          </cell>
          <cell r="D108" t="str">
            <v>E</v>
          </cell>
          <cell r="E108" t="str">
            <v xml:space="preserve">345023314T               </v>
          </cell>
          <cell r="F108" t="str">
            <v xml:space="preserve">CC45SL50V 331J                          </v>
          </cell>
          <cell r="G108">
            <v>2</v>
          </cell>
          <cell r="H108">
            <v>1.5</v>
          </cell>
          <cell r="I108">
            <v>1.5</v>
          </cell>
          <cell r="J108">
            <v>3</v>
          </cell>
          <cell r="N108" t="str">
            <v xml:space="preserve"> M</v>
          </cell>
          <cell r="O108">
            <v>0.89999999999999991</v>
          </cell>
          <cell r="P108">
            <v>1.8</v>
          </cell>
          <cell r="Q108">
            <v>560100</v>
          </cell>
          <cell r="R108">
            <v>-1.2</v>
          </cell>
          <cell r="T108" t="str">
            <v xml:space="preserve"> IPC</v>
          </cell>
          <cell r="U108" t="str">
            <v xml:space="preserve">㈱村田製作所　　              </v>
          </cell>
        </row>
        <row r="109">
          <cell r="A109" t="str">
            <v>C</v>
          </cell>
          <cell r="B109">
            <v>2</v>
          </cell>
          <cell r="C109">
            <v>88</v>
          </cell>
          <cell r="D109" t="str">
            <v>E</v>
          </cell>
          <cell r="E109" t="str">
            <v>2301463</v>
          </cell>
          <cell r="F109" t="str">
            <v xml:space="preserve">P TRANS NPT-1398J                       </v>
          </cell>
          <cell r="G109">
            <v>1</v>
          </cell>
          <cell r="H109">
            <v>60</v>
          </cell>
          <cell r="I109">
            <v>60</v>
          </cell>
          <cell r="J109">
            <v>60</v>
          </cell>
          <cell r="N109" t="str">
            <v xml:space="preserve"> T</v>
          </cell>
          <cell r="O109">
            <v>55</v>
          </cell>
          <cell r="P109">
            <v>55</v>
          </cell>
          <cell r="Q109">
            <v>430370</v>
          </cell>
          <cell r="R109">
            <v>-5</v>
          </cell>
          <cell r="T109" t="str">
            <v xml:space="preserve"> NEGO or 他社品</v>
          </cell>
          <cell r="U109" t="str">
            <v xml:space="preserve">㈱タムラ製作所　　　          </v>
          </cell>
        </row>
        <row r="110">
          <cell r="A110" t="str">
            <v>C</v>
          </cell>
          <cell r="B110">
            <v>2</v>
          </cell>
          <cell r="C110">
            <v>89</v>
          </cell>
          <cell r="D110" t="str">
            <v>E</v>
          </cell>
          <cell r="E110" t="str">
            <v>2301472</v>
          </cell>
          <cell r="F110" t="str">
            <v xml:space="preserve">P TRANS NPT-1401J                       </v>
          </cell>
          <cell r="G110">
            <v>1</v>
          </cell>
          <cell r="H110">
            <v>460</v>
          </cell>
          <cell r="I110">
            <v>460</v>
          </cell>
          <cell r="J110">
            <v>460</v>
          </cell>
          <cell r="L110" t="str">
            <v>380?</v>
          </cell>
          <cell r="M110" t="str">
            <v>ﾊﾟﾜｰﾀﾞｳﾝ</v>
          </cell>
          <cell r="N110" t="str">
            <v xml:space="preserve"> C</v>
          </cell>
          <cell r="O110">
            <v>380</v>
          </cell>
          <cell r="P110">
            <v>380</v>
          </cell>
          <cell r="Q110">
            <v>430370</v>
          </cell>
          <cell r="R110">
            <v>-80</v>
          </cell>
          <cell r="T110" t="str">
            <v xml:space="preserve"> 仕様変更（P.DOWN）</v>
          </cell>
          <cell r="U110" t="str">
            <v xml:space="preserve">㈱タムラ製作所　　　          </v>
          </cell>
        </row>
        <row r="111">
          <cell r="A111" t="str">
            <v>G</v>
          </cell>
          <cell r="B111">
            <v>2</v>
          </cell>
          <cell r="C111">
            <v>90</v>
          </cell>
          <cell r="D111" t="str">
            <v>E</v>
          </cell>
          <cell r="E111" t="str">
            <v>25045300</v>
          </cell>
          <cell r="F111" t="str">
            <v xml:space="preserve">NPJ-6PDBL 159                           </v>
          </cell>
          <cell r="G111">
            <v>1</v>
          </cell>
          <cell r="H111">
            <v>34</v>
          </cell>
          <cell r="I111">
            <v>33</v>
          </cell>
          <cell r="J111">
            <v>33</v>
          </cell>
          <cell r="N111" t="str">
            <v xml:space="preserve"> M</v>
          </cell>
          <cell r="O111">
            <v>28.06</v>
          </cell>
          <cell r="P111">
            <v>28.06</v>
          </cell>
          <cell r="Q111">
            <v>270050</v>
          </cell>
          <cell r="R111">
            <v>-4.9400000000000013</v>
          </cell>
          <cell r="T111" t="str">
            <v xml:space="preserve"> IPC</v>
          </cell>
          <cell r="U111" t="str">
            <v xml:space="preserve">㈱ジャルコ　　                </v>
          </cell>
        </row>
        <row r="112">
          <cell r="A112" t="str">
            <v>G</v>
          </cell>
          <cell r="B112">
            <v>2</v>
          </cell>
          <cell r="C112">
            <v>91</v>
          </cell>
          <cell r="D112" t="str">
            <v>E</v>
          </cell>
          <cell r="E112" t="str">
            <v>25045303</v>
          </cell>
          <cell r="F112" t="str">
            <v xml:space="preserve">NPJ-4PDBL162                            </v>
          </cell>
          <cell r="G112">
            <v>1</v>
          </cell>
          <cell r="H112">
            <v>22</v>
          </cell>
          <cell r="I112">
            <v>22</v>
          </cell>
          <cell r="J112">
            <v>22</v>
          </cell>
          <cell r="N112" t="str">
            <v xml:space="preserve"> M</v>
          </cell>
          <cell r="O112">
            <v>19.88</v>
          </cell>
          <cell r="P112">
            <v>19.88</v>
          </cell>
          <cell r="Q112">
            <v>270050</v>
          </cell>
          <cell r="R112">
            <v>-2.120000000000001</v>
          </cell>
          <cell r="T112" t="str">
            <v xml:space="preserve"> IPC</v>
          </cell>
          <cell r="U112" t="str">
            <v xml:space="preserve">㈱ジャルコ　　                </v>
          </cell>
        </row>
        <row r="113">
          <cell r="A113" t="str">
            <v>G</v>
          </cell>
          <cell r="B113">
            <v>2</v>
          </cell>
          <cell r="C113">
            <v>92</v>
          </cell>
          <cell r="D113" t="str">
            <v>E</v>
          </cell>
          <cell r="E113" t="str">
            <v>25045567</v>
          </cell>
          <cell r="F113" t="str">
            <v xml:space="preserve">PIN JACK NPJ-1PDBL382                   </v>
          </cell>
          <cell r="G113">
            <v>1</v>
          </cell>
          <cell r="H113">
            <v>14</v>
          </cell>
          <cell r="I113">
            <v>14</v>
          </cell>
          <cell r="J113">
            <v>14</v>
          </cell>
          <cell r="N113" t="str">
            <v xml:space="preserve"> M</v>
          </cell>
          <cell r="O113">
            <v>13.37</v>
          </cell>
          <cell r="P113">
            <v>13.37</v>
          </cell>
          <cell r="Q113">
            <v>270050</v>
          </cell>
          <cell r="R113">
            <v>-0.63000000000000078</v>
          </cell>
          <cell r="T113" t="str">
            <v xml:space="preserve"> IPC</v>
          </cell>
          <cell r="U113" t="str">
            <v xml:space="preserve">㈱ジャルコ　　                </v>
          </cell>
        </row>
        <row r="114">
          <cell r="A114" t="str">
            <v>G</v>
          </cell>
          <cell r="B114">
            <v>2</v>
          </cell>
          <cell r="C114">
            <v>93</v>
          </cell>
          <cell r="D114" t="str">
            <v>E</v>
          </cell>
          <cell r="E114" t="str">
            <v>25060086</v>
          </cell>
          <cell r="F114" t="str">
            <v xml:space="preserve">NTM-4PDML30     ZD                      </v>
          </cell>
          <cell r="G114">
            <v>1</v>
          </cell>
          <cell r="H114">
            <v>32</v>
          </cell>
          <cell r="I114">
            <v>31</v>
          </cell>
          <cell r="J114">
            <v>31</v>
          </cell>
          <cell r="N114" t="str">
            <v xml:space="preserve"> M</v>
          </cell>
          <cell r="O114">
            <v>21.79</v>
          </cell>
          <cell r="P114">
            <v>21.79</v>
          </cell>
          <cell r="Q114">
            <v>270050</v>
          </cell>
          <cell r="R114">
            <v>-9.2100000000000009</v>
          </cell>
          <cell r="T114" t="str">
            <v xml:space="preserve"> IPC</v>
          </cell>
          <cell r="U114" t="str">
            <v xml:space="preserve">㈱ジャルコ　　                </v>
          </cell>
        </row>
        <row r="115">
          <cell r="A115" t="str">
            <v>G</v>
          </cell>
          <cell r="B115">
            <v>2</v>
          </cell>
          <cell r="C115">
            <v>94</v>
          </cell>
          <cell r="D115" t="str">
            <v>E</v>
          </cell>
          <cell r="E115" t="str">
            <v>2002391220</v>
          </cell>
          <cell r="F115" t="str">
            <v xml:space="preserve">NSAS-12P0593 SOCKET AS                  </v>
          </cell>
          <cell r="G115">
            <v>1</v>
          </cell>
          <cell r="H115">
            <v>24</v>
          </cell>
          <cell r="I115">
            <v>23.5</v>
          </cell>
          <cell r="J115">
            <v>23.5</v>
          </cell>
          <cell r="N115" t="str">
            <v xml:space="preserve"> T</v>
          </cell>
          <cell r="O115">
            <v>19.974999999999998</v>
          </cell>
          <cell r="P115">
            <v>19.98</v>
          </cell>
          <cell r="Q115">
            <v>420290</v>
          </cell>
          <cell r="R115">
            <v>-3.5199999999999996</v>
          </cell>
          <cell r="T115" t="str">
            <v xml:space="preserve"> IPC or NEGO</v>
          </cell>
          <cell r="U115" t="str">
            <v xml:space="preserve">下田工業　㈱　　　　          </v>
          </cell>
        </row>
        <row r="116">
          <cell r="A116" t="str">
            <v>G</v>
          </cell>
          <cell r="B116">
            <v>2</v>
          </cell>
          <cell r="C116">
            <v>95</v>
          </cell>
          <cell r="D116" t="str">
            <v>E</v>
          </cell>
          <cell r="E116" t="str">
            <v>2061112100</v>
          </cell>
          <cell r="F116" t="str">
            <v xml:space="preserve">CLINP AS PCW70T                         </v>
          </cell>
          <cell r="G116">
            <v>1</v>
          </cell>
          <cell r="H116">
            <v>5.0999999999999996</v>
          </cell>
          <cell r="I116">
            <v>5.0999999999999996</v>
          </cell>
          <cell r="J116">
            <v>5.0999999999999996</v>
          </cell>
          <cell r="N116" t="str">
            <v xml:space="preserve"> T</v>
          </cell>
          <cell r="O116">
            <v>4.335</v>
          </cell>
          <cell r="P116">
            <v>4.34</v>
          </cell>
          <cell r="Q116">
            <v>420290</v>
          </cell>
          <cell r="R116">
            <v>-0.75999999999999979</v>
          </cell>
          <cell r="T116" t="str">
            <v xml:space="preserve"> IPC or NEGO</v>
          </cell>
          <cell r="U116" t="str">
            <v xml:space="preserve">下田工業　㈱　　　　          </v>
          </cell>
        </row>
        <row r="117">
          <cell r="A117" t="str">
            <v>G</v>
          </cell>
          <cell r="B117">
            <v>2</v>
          </cell>
          <cell r="C117">
            <v>96</v>
          </cell>
          <cell r="D117" t="str">
            <v>E</v>
          </cell>
          <cell r="E117" t="str">
            <v>25052316</v>
          </cell>
          <cell r="F117" t="str">
            <v xml:space="preserve">SOCKET NSCT-16P2213                     </v>
          </cell>
          <cell r="G117">
            <v>1</v>
          </cell>
          <cell r="H117">
            <v>8</v>
          </cell>
          <cell r="I117">
            <v>8</v>
          </cell>
          <cell r="J117">
            <v>8</v>
          </cell>
          <cell r="N117" t="str">
            <v xml:space="preserve"> T</v>
          </cell>
          <cell r="O117">
            <v>6.8</v>
          </cell>
          <cell r="P117">
            <v>6.8</v>
          </cell>
          <cell r="Q117">
            <v>420290</v>
          </cell>
          <cell r="R117">
            <v>-1.2000000000000002</v>
          </cell>
          <cell r="T117" t="str">
            <v xml:space="preserve"> IPC or NEGO</v>
          </cell>
          <cell r="U117" t="str">
            <v xml:space="preserve">下田工業　㈱　　　　          </v>
          </cell>
        </row>
        <row r="118">
          <cell r="A118" t="str">
            <v>G</v>
          </cell>
          <cell r="B118">
            <v>2</v>
          </cell>
          <cell r="C118">
            <v>97</v>
          </cell>
          <cell r="D118" t="str">
            <v>E</v>
          </cell>
          <cell r="E118" t="str">
            <v>25052321</v>
          </cell>
          <cell r="F118" t="str">
            <v xml:space="preserve">SOCKET NSCT-21P2218                     </v>
          </cell>
          <cell r="G118">
            <v>1</v>
          </cell>
          <cell r="H118">
            <v>9.4499999999999993</v>
          </cell>
          <cell r="I118">
            <v>9.4499999999999993</v>
          </cell>
          <cell r="J118">
            <v>9.4499999999999993</v>
          </cell>
          <cell r="N118" t="str">
            <v xml:space="preserve"> T</v>
          </cell>
          <cell r="O118">
            <v>8.0324999999999989</v>
          </cell>
          <cell r="P118">
            <v>8.0299999999999994</v>
          </cell>
          <cell r="Q118">
            <v>420290</v>
          </cell>
          <cell r="R118">
            <v>-1.42</v>
          </cell>
          <cell r="T118" t="str">
            <v xml:space="preserve"> IPC or NEGO</v>
          </cell>
          <cell r="U118" t="str">
            <v xml:space="preserve">下田工業　㈱　　　　          </v>
          </cell>
        </row>
        <row r="119">
          <cell r="A119" t="str">
            <v>G</v>
          </cell>
          <cell r="B119">
            <v>2</v>
          </cell>
          <cell r="C119">
            <v>98</v>
          </cell>
          <cell r="D119" t="str">
            <v>E</v>
          </cell>
          <cell r="E119" t="str">
            <v>25052323</v>
          </cell>
          <cell r="F119" t="str">
            <v xml:space="preserve">SOCKET NSCT-23P2220                     </v>
          </cell>
          <cell r="G119">
            <v>1</v>
          </cell>
          <cell r="H119">
            <v>11.5</v>
          </cell>
          <cell r="I119">
            <v>11.5</v>
          </cell>
          <cell r="J119">
            <v>11.5</v>
          </cell>
          <cell r="N119" t="str">
            <v xml:space="preserve"> T</v>
          </cell>
          <cell r="O119">
            <v>9.7750000000000004</v>
          </cell>
          <cell r="P119">
            <v>9.7799999999999994</v>
          </cell>
          <cell r="Q119">
            <v>420290</v>
          </cell>
          <cell r="R119">
            <v>-1.7200000000000006</v>
          </cell>
          <cell r="T119" t="str">
            <v xml:space="preserve"> IPC or NEGO</v>
          </cell>
          <cell r="U119" t="str">
            <v xml:space="preserve">下田工業　㈱　　　　          </v>
          </cell>
        </row>
        <row r="120">
          <cell r="A120" t="str">
            <v>G</v>
          </cell>
          <cell r="B120">
            <v>2</v>
          </cell>
          <cell r="C120">
            <v>99</v>
          </cell>
          <cell r="D120" t="str">
            <v>E</v>
          </cell>
          <cell r="E120" t="str">
            <v>25052326</v>
          </cell>
          <cell r="F120" t="str">
            <v xml:space="preserve">SOCKET NSCT-26P2223                     </v>
          </cell>
          <cell r="G120">
            <v>1</v>
          </cell>
          <cell r="H120">
            <v>13</v>
          </cell>
          <cell r="I120">
            <v>13</v>
          </cell>
          <cell r="J120">
            <v>13</v>
          </cell>
          <cell r="N120" t="str">
            <v xml:space="preserve"> T</v>
          </cell>
          <cell r="O120">
            <v>11.049999999999999</v>
          </cell>
          <cell r="P120">
            <v>11.05</v>
          </cell>
          <cell r="Q120">
            <v>420290</v>
          </cell>
          <cell r="R120">
            <v>-1.9499999999999993</v>
          </cell>
          <cell r="T120" t="str">
            <v xml:space="preserve"> IPC or NEGO</v>
          </cell>
          <cell r="U120" t="str">
            <v xml:space="preserve">下田工業　㈱　　　　          </v>
          </cell>
        </row>
        <row r="121">
          <cell r="A121" t="str">
            <v>G</v>
          </cell>
          <cell r="B121">
            <v>2</v>
          </cell>
          <cell r="C121">
            <v>100</v>
          </cell>
          <cell r="D121" t="str">
            <v>E</v>
          </cell>
          <cell r="E121" t="str">
            <v>25052358</v>
          </cell>
          <cell r="F121" t="str">
            <v xml:space="preserve">SOCKET NSCT-21P2255                     </v>
          </cell>
          <cell r="G121">
            <v>1</v>
          </cell>
          <cell r="H121">
            <v>10</v>
          </cell>
          <cell r="I121">
            <v>10</v>
          </cell>
          <cell r="J121">
            <v>10</v>
          </cell>
          <cell r="N121" t="str">
            <v xml:space="preserve"> T</v>
          </cell>
          <cell r="O121">
            <v>8.5</v>
          </cell>
          <cell r="P121">
            <v>8.5</v>
          </cell>
          <cell r="Q121">
            <v>420290</v>
          </cell>
          <cell r="R121">
            <v>-1.5</v>
          </cell>
          <cell r="T121" t="str">
            <v xml:space="preserve"> IPC or NEGO</v>
          </cell>
          <cell r="U121" t="str">
            <v xml:space="preserve">下田工業　㈱　　　　          </v>
          </cell>
        </row>
        <row r="122">
          <cell r="A122" t="str">
            <v>G</v>
          </cell>
          <cell r="B122">
            <v>2</v>
          </cell>
          <cell r="C122">
            <v>101</v>
          </cell>
          <cell r="D122" t="str">
            <v>E</v>
          </cell>
          <cell r="E122" t="str">
            <v>25055038</v>
          </cell>
          <cell r="F122" t="str">
            <v xml:space="preserve">NPLG-2P29                               </v>
          </cell>
          <cell r="G122">
            <v>2</v>
          </cell>
          <cell r="H122">
            <v>2.1</v>
          </cell>
          <cell r="I122">
            <v>2.1</v>
          </cell>
          <cell r="J122">
            <v>4.2</v>
          </cell>
          <cell r="N122" t="str">
            <v xml:space="preserve"> T</v>
          </cell>
          <cell r="O122">
            <v>1.7849999999999999</v>
          </cell>
          <cell r="P122">
            <v>3.57</v>
          </cell>
          <cell r="Q122">
            <v>420290</v>
          </cell>
          <cell r="R122">
            <v>-0.63000000000000034</v>
          </cell>
          <cell r="T122" t="str">
            <v xml:space="preserve"> IPC or NEGO</v>
          </cell>
          <cell r="U122" t="str">
            <v xml:space="preserve">下田工業　㈱　　　　          </v>
          </cell>
        </row>
        <row r="123">
          <cell r="A123" t="str">
            <v>G</v>
          </cell>
          <cell r="B123">
            <v>2</v>
          </cell>
          <cell r="C123">
            <v>102</v>
          </cell>
          <cell r="D123" t="str">
            <v>E</v>
          </cell>
          <cell r="E123" t="str">
            <v>25055042</v>
          </cell>
          <cell r="F123" t="str">
            <v xml:space="preserve">NPLG-3P32                               </v>
          </cell>
          <cell r="G123">
            <v>1</v>
          </cell>
          <cell r="H123">
            <v>2.6</v>
          </cell>
          <cell r="I123">
            <v>2.6</v>
          </cell>
          <cell r="J123">
            <v>2.6</v>
          </cell>
          <cell r="N123" t="str">
            <v xml:space="preserve"> T</v>
          </cell>
          <cell r="O123">
            <v>2.21</v>
          </cell>
          <cell r="P123">
            <v>2.21</v>
          </cell>
          <cell r="Q123">
            <v>420290</v>
          </cell>
          <cell r="R123">
            <v>-0.39000000000000012</v>
          </cell>
          <cell r="T123" t="str">
            <v xml:space="preserve"> IPC or NEGO</v>
          </cell>
          <cell r="U123" t="str">
            <v xml:space="preserve">下田工業　㈱　　　　          </v>
          </cell>
        </row>
        <row r="124">
          <cell r="A124" t="str">
            <v>G</v>
          </cell>
          <cell r="B124">
            <v>2</v>
          </cell>
          <cell r="C124">
            <v>103</v>
          </cell>
          <cell r="D124" t="str">
            <v>E</v>
          </cell>
          <cell r="E124" t="str">
            <v>25055150</v>
          </cell>
          <cell r="F124" t="str">
            <v xml:space="preserve">NPLG-6P-134                             </v>
          </cell>
          <cell r="G124">
            <v>1</v>
          </cell>
          <cell r="H124">
            <v>4.4000000000000004</v>
          </cell>
          <cell r="I124">
            <v>4.4000000000000004</v>
          </cell>
          <cell r="J124">
            <v>4.4000000000000004</v>
          </cell>
          <cell r="N124" t="str">
            <v xml:space="preserve"> T</v>
          </cell>
          <cell r="O124">
            <v>3.74</v>
          </cell>
          <cell r="P124">
            <v>3.74</v>
          </cell>
          <cell r="Q124">
            <v>420290</v>
          </cell>
          <cell r="R124">
            <v>-0.66000000000000014</v>
          </cell>
          <cell r="T124" t="str">
            <v xml:space="preserve"> IPC or NEGO</v>
          </cell>
          <cell r="U124" t="str">
            <v xml:space="preserve">下田工業　㈱　　　　          </v>
          </cell>
        </row>
        <row r="125">
          <cell r="A125" t="str">
            <v>G</v>
          </cell>
          <cell r="B125">
            <v>2</v>
          </cell>
          <cell r="C125">
            <v>104</v>
          </cell>
          <cell r="D125" t="str">
            <v>E</v>
          </cell>
          <cell r="E125" t="str">
            <v>25055369</v>
          </cell>
          <cell r="F125" t="str">
            <v xml:space="preserve">NPLG-5P352                              </v>
          </cell>
          <cell r="G125">
            <v>1</v>
          </cell>
          <cell r="H125">
            <v>7</v>
          </cell>
          <cell r="I125">
            <v>7</v>
          </cell>
          <cell r="J125">
            <v>7</v>
          </cell>
          <cell r="N125" t="str">
            <v xml:space="preserve"> T</v>
          </cell>
          <cell r="O125">
            <v>5.95</v>
          </cell>
          <cell r="P125">
            <v>5.95</v>
          </cell>
          <cell r="Q125">
            <v>420290</v>
          </cell>
          <cell r="R125">
            <v>-1.0499999999999998</v>
          </cell>
          <cell r="T125" t="str">
            <v xml:space="preserve"> IPC or NEGO</v>
          </cell>
          <cell r="U125" t="str">
            <v xml:space="preserve">下田工業　㈱　　　　          </v>
          </cell>
        </row>
        <row r="126">
          <cell r="A126" t="str">
            <v>G</v>
          </cell>
          <cell r="B126">
            <v>2</v>
          </cell>
          <cell r="C126">
            <v>105</v>
          </cell>
          <cell r="D126" t="str">
            <v>E</v>
          </cell>
          <cell r="E126" t="str">
            <v>25055675</v>
          </cell>
          <cell r="F126" t="str">
            <v xml:space="preserve">NPLG-2P-631                             </v>
          </cell>
          <cell r="G126">
            <v>1</v>
          </cell>
          <cell r="H126">
            <v>5.3</v>
          </cell>
          <cell r="I126">
            <v>5.3</v>
          </cell>
          <cell r="J126">
            <v>5.3</v>
          </cell>
          <cell r="N126" t="str">
            <v xml:space="preserve"> T</v>
          </cell>
          <cell r="O126">
            <v>4.5049999999999999</v>
          </cell>
          <cell r="P126">
            <v>4.51</v>
          </cell>
          <cell r="Q126">
            <v>420290</v>
          </cell>
          <cell r="R126">
            <v>-0.79</v>
          </cell>
          <cell r="T126" t="str">
            <v xml:space="preserve"> IPC or NEGO</v>
          </cell>
          <cell r="U126" t="str">
            <v xml:space="preserve">下田工業　㈱　　　　          </v>
          </cell>
        </row>
        <row r="127">
          <cell r="A127" t="str">
            <v>P</v>
          </cell>
          <cell r="B127">
            <v>2</v>
          </cell>
          <cell r="C127">
            <v>106</v>
          </cell>
          <cell r="D127" t="str">
            <v>E</v>
          </cell>
          <cell r="E127" t="str">
            <v>20022290820</v>
          </cell>
          <cell r="F127" t="str">
            <v xml:space="preserve">NSAS-8P0854                             </v>
          </cell>
          <cell r="G127">
            <v>1</v>
          </cell>
          <cell r="H127">
            <v>17</v>
          </cell>
          <cell r="I127">
            <v>17</v>
          </cell>
          <cell r="J127">
            <v>17</v>
          </cell>
          <cell r="N127" t="str">
            <v xml:space="preserve"> T</v>
          </cell>
          <cell r="O127">
            <v>14.45</v>
          </cell>
          <cell r="P127">
            <v>14.45</v>
          </cell>
          <cell r="Q127">
            <v>420290</v>
          </cell>
          <cell r="R127">
            <v>-2.5500000000000007</v>
          </cell>
          <cell r="T127" t="str">
            <v xml:space="preserve"> IPC or NEGO</v>
          </cell>
          <cell r="U127" t="str">
            <v xml:space="preserve">下田工業　㈱　　　　          </v>
          </cell>
        </row>
        <row r="128">
          <cell r="A128" t="str">
            <v>P</v>
          </cell>
          <cell r="B128">
            <v>2</v>
          </cell>
          <cell r="C128">
            <v>107</v>
          </cell>
          <cell r="D128" t="str">
            <v>E</v>
          </cell>
          <cell r="E128" t="str">
            <v>20022391020</v>
          </cell>
          <cell r="F128" t="str">
            <v xml:space="preserve">NSAS-10P0843                            </v>
          </cell>
          <cell r="G128">
            <v>1</v>
          </cell>
          <cell r="H128">
            <v>28</v>
          </cell>
          <cell r="I128">
            <v>20.5</v>
          </cell>
          <cell r="J128">
            <v>20.5</v>
          </cell>
          <cell r="N128" t="str">
            <v xml:space="preserve"> T</v>
          </cell>
          <cell r="O128">
            <v>17.425000000000001</v>
          </cell>
          <cell r="P128">
            <v>17.43</v>
          </cell>
          <cell r="Q128">
            <v>420290</v>
          </cell>
          <cell r="R128">
            <v>-3.0700000000000003</v>
          </cell>
          <cell r="T128" t="str">
            <v xml:space="preserve"> IPC or NEGO</v>
          </cell>
          <cell r="U128" t="str">
            <v xml:space="preserve">下田工業　㈱　　　　          </v>
          </cell>
        </row>
        <row r="129">
          <cell r="A129" t="str">
            <v>P</v>
          </cell>
          <cell r="B129">
            <v>2</v>
          </cell>
          <cell r="C129">
            <v>108</v>
          </cell>
          <cell r="D129" t="str">
            <v>E</v>
          </cell>
          <cell r="E129" t="str">
            <v>2009990618</v>
          </cell>
          <cell r="F129" t="str">
            <v xml:space="preserve">NSAS-8P0847                             </v>
          </cell>
          <cell r="G129">
            <v>1</v>
          </cell>
          <cell r="H129">
            <v>37</v>
          </cell>
          <cell r="I129">
            <v>37</v>
          </cell>
          <cell r="J129">
            <v>37</v>
          </cell>
          <cell r="N129" t="str">
            <v xml:space="preserve"> T</v>
          </cell>
          <cell r="O129">
            <v>31.45</v>
          </cell>
          <cell r="P129">
            <v>31.45</v>
          </cell>
          <cell r="Q129">
            <v>420290</v>
          </cell>
          <cell r="R129">
            <v>-5.5500000000000007</v>
          </cell>
          <cell r="T129" t="str">
            <v xml:space="preserve"> IPC or NEGO</v>
          </cell>
          <cell r="U129" t="str">
            <v xml:space="preserve">下田工業　㈱　　　　          </v>
          </cell>
        </row>
        <row r="130">
          <cell r="A130" t="str">
            <v>P</v>
          </cell>
          <cell r="B130">
            <v>2</v>
          </cell>
          <cell r="C130">
            <v>109</v>
          </cell>
          <cell r="D130" t="str">
            <v>E</v>
          </cell>
          <cell r="E130" t="str">
            <v>2009990624</v>
          </cell>
          <cell r="F130" t="str">
            <v xml:space="preserve">NSAS-8P0855                             </v>
          </cell>
          <cell r="G130">
            <v>1</v>
          </cell>
          <cell r="H130">
            <v>31</v>
          </cell>
          <cell r="I130">
            <v>31</v>
          </cell>
          <cell r="J130">
            <v>31</v>
          </cell>
          <cell r="N130" t="str">
            <v xml:space="preserve"> T</v>
          </cell>
          <cell r="O130">
            <v>26.349999999999998</v>
          </cell>
          <cell r="P130">
            <v>26.35</v>
          </cell>
          <cell r="Q130">
            <v>420290</v>
          </cell>
          <cell r="R130">
            <v>-4.6499999999999986</v>
          </cell>
          <cell r="T130" t="str">
            <v xml:space="preserve"> IPC or NEGO</v>
          </cell>
          <cell r="U130" t="str">
            <v xml:space="preserve">下田工業　㈱　　　　          </v>
          </cell>
        </row>
        <row r="131">
          <cell r="A131" t="str">
            <v>P</v>
          </cell>
          <cell r="B131">
            <v>2</v>
          </cell>
          <cell r="C131">
            <v>110</v>
          </cell>
          <cell r="D131" t="str">
            <v>E</v>
          </cell>
          <cell r="E131" t="str">
            <v>2009990625</v>
          </cell>
          <cell r="F131" t="str">
            <v xml:space="preserve">NSAS-6P0856                             </v>
          </cell>
          <cell r="G131">
            <v>1</v>
          </cell>
          <cell r="H131">
            <v>30</v>
          </cell>
          <cell r="I131">
            <v>30</v>
          </cell>
          <cell r="J131">
            <v>30</v>
          </cell>
          <cell r="N131" t="str">
            <v xml:space="preserve"> T</v>
          </cell>
          <cell r="O131">
            <v>25.5</v>
          </cell>
          <cell r="P131">
            <v>25.5</v>
          </cell>
          <cell r="Q131">
            <v>420290</v>
          </cell>
          <cell r="R131">
            <v>-4.5</v>
          </cell>
          <cell r="T131" t="str">
            <v xml:space="preserve"> IPC or NEGO</v>
          </cell>
          <cell r="U131" t="str">
            <v xml:space="preserve">下田工業　㈱　　　　          </v>
          </cell>
        </row>
        <row r="132">
          <cell r="A132" t="str">
            <v>P</v>
          </cell>
          <cell r="B132">
            <v>2</v>
          </cell>
          <cell r="C132">
            <v>111</v>
          </cell>
          <cell r="D132" t="str">
            <v>E</v>
          </cell>
          <cell r="E132" t="str">
            <v>2009990626</v>
          </cell>
          <cell r="F132" t="str">
            <v xml:space="preserve">NSAS-16P0857                            </v>
          </cell>
          <cell r="G132">
            <v>1</v>
          </cell>
          <cell r="H132">
            <v>70</v>
          </cell>
          <cell r="I132">
            <v>70</v>
          </cell>
          <cell r="J132">
            <v>70</v>
          </cell>
          <cell r="N132" t="str">
            <v xml:space="preserve"> T</v>
          </cell>
          <cell r="O132">
            <v>59.5</v>
          </cell>
          <cell r="P132">
            <v>59.5</v>
          </cell>
          <cell r="Q132">
            <v>420290</v>
          </cell>
          <cell r="R132">
            <v>-10.5</v>
          </cell>
          <cell r="T132" t="str">
            <v xml:space="preserve"> IPC or NEGO</v>
          </cell>
          <cell r="U132" t="str">
            <v xml:space="preserve">下田工業　㈱　　　　          </v>
          </cell>
        </row>
        <row r="133">
          <cell r="A133" t="str">
            <v>P</v>
          </cell>
          <cell r="B133">
            <v>2</v>
          </cell>
          <cell r="C133">
            <v>112</v>
          </cell>
          <cell r="D133" t="str">
            <v>E</v>
          </cell>
          <cell r="E133" t="str">
            <v>2009990629</v>
          </cell>
          <cell r="F133" t="str">
            <v xml:space="preserve">NSAS-6P0860                             </v>
          </cell>
          <cell r="G133">
            <v>1</v>
          </cell>
          <cell r="H133">
            <v>32</v>
          </cell>
          <cell r="I133">
            <v>32</v>
          </cell>
          <cell r="J133">
            <v>32</v>
          </cell>
          <cell r="N133" t="str">
            <v xml:space="preserve"> T</v>
          </cell>
          <cell r="O133">
            <v>27.2</v>
          </cell>
          <cell r="P133">
            <v>27.2</v>
          </cell>
          <cell r="Q133">
            <v>420290</v>
          </cell>
          <cell r="R133">
            <v>-4.8000000000000007</v>
          </cell>
          <cell r="T133" t="str">
            <v xml:space="preserve"> IPC or NEGO</v>
          </cell>
          <cell r="U133" t="str">
            <v xml:space="preserve">下田工業　㈱　　　　          </v>
          </cell>
        </row>
        <row r="134">
          <cell r="A134" t="str">
            <v>P</v>
          </cell>
          <cell r="B134">
            <v>2</v>
          </cell>
          <cell r="C134">
            <v>113</v>
          </cell>
          <cell r="D134" t="str">
            <v>E</v>
          </cell>
          <cell r="E134" t="str">
            <v>2044160191</v>
          </cell>
          <cell r="F134" t="str">
            <v xml:space="preserve">NCFC4-160191                            </v>
          </cell>
          <cell r="G134">
            <v>1</v>
          </cell>
          <cell r="H134">
            <v>18.5</v>
          </cell>
          <cell r="I134">
            <v>24</v>
          </cell>
          <cell r="J134">
            <v>24</v>
          </cell>
          <cell r="N134" t="str">
            <v xml:space="preserve"> T</v>
          </cell>
          <cell r="O134">
            <v>20.399999999999999</v>
          </cell>
          <cell r="P134">
            <v>20.399999999999999</v>
          </cell>
          <cell r="Q134">
            <v>420290</v>
          </cell>
          <cell r="R134">
            <v>-3.6000000000000014</v>
          </cell>
          <cell r="T134" t="str">
            <v xml:space="preserve"> IPC or NEGO</v>
          </cell>
          <cell r="U134" t="str">
            <v xml:space="preserve">下田工業　㈱　　　　          </v>
          </cell>
        </row>
        <row r="135">
          <cell r="A135" t="str">
            <v>P</v>
          </cell>
          <cell r="B135">
            <v>2</v>
          </cell>
          <cell r="C135">
            <v>114</v>
          </cell>
          <cell r="D135" t="str">
            <v>E</v>
          </cell>
          <cell r="E135" t="str">
            <v xml:space="preserve">253276IZO                </v>
          </cell>
          <cell r="F135" t="str">
            <v xml:space="preserve">AC-CORD AS-Y                            </v>
          </cell>
          <cell r="G135">
            <v>1</v>
          </cell>
          <cell r="H135">
            <v>63</v>
          </cell>
          <cell r="I135">
            <v>61</v>
          </cell>
          <cell r="J135">
            <v>61</v>
          </cell>
          <cell r="N135" t="str">
            <v xml:space="preserve"> C</v>
          </cell>
          <cell r="O135">
            <v>51</v>
          </cell>
          <cell r="P135">
            <v>51</v>
          </cell>
          <cell r="Q135">
            <v>420290</v>
          </cell>
          <cell r="R135">
            <v>-10</v>
          </cell>
          <cell r="T135" t="str">
            <v xml:space="preserve"> 川崎製へ変更</v>
          </cell>
          <cell r="U135" t="str">
            <v xml:space="preserve">下田工業　㈱　　　　          </v>
          </cell>
        </row>
        <row r="136">
          <cell r="A136" t="str">
            <v>P</v>
          </cell>
          <cell r="B136">
            <v>2</v>
          </cell>
          <cell r="C136">
            <v>115</v>
          </cell>
          <cell r="D136" t="str">
            <v>E</v>
          </cell>
          <cell r="E136" t="str">
            <v>292160</v>
          </cell>
          <cell r="F136" t="str">
            <v xml:space="preserve">FM ANT AS Type D                        </v>
          </cell>
          <cell r="G136">
            <v>1</v>
          </cell>
          <cell r="H136">
            <v>28</v>
          </cell>
          <cell r="I136">
            <v>25</v>
          </cell>
          <cell r="J136">
            <v>25</v>
          </cell>
          <cell r="L136">
            <v>15</v>
          </cell>
          <cell r="M136" t="str">
            <v>IPC</v>
          </cell>
          <cell r="N136" t="str">
            <v xml:space="preserve"> M</v>
          </cell>
          <cell r="O136">
            <v>15</v>
          </cell>
          <cell r="P136">
            <v>15</v>
          </cell>
          <cell r="Q136">
            <v>420290</v>
          </cell>
          <cell r="R136">
            <v>-10</v>
          </cell>
          <cell r="T136" t="str">
            <v xml:space="preserve"> IPC</v>
          </cell>
          <cell r="U136" t="str">
            <v xml:space="preserve">下田工業　㈱　　　　          </v>
          </cell>
        </row>
        <row r="137">
          <cell r="A137" t="str">
            <v>P</v>
          </cell>
          <cell r="B137">
            <v>2</v>
          </cell>
          <cell r="C137">
            <v>116</v>
          </cell>
          <cell r="D137" t="str">
            <v>E</v>
          </cell>
          <cell r="E137" t="str">
            <v xml:space="preserve">4J100606B15              </v>
          </cell>
          <cell r="F137" t="str">
            <v xml:space="preserve">JL 4 100 B                              </v>
          </cell>
          <cell r="G137">
            <v>1</v>
          </cell>
          <cell r="H137">
            <v>3.7</v>
          </cell>
          <cell r="I137">
            <v>3.5</v>
          </cell>
          <cell r="J137">
            <v>3.5</v>
          </cell>
          <cell r="N137" t="str">
            <v xml:space="preserve"> M</v>
          </cell>
          <cell r="O137">
            <v>2.8000000000000003</v>
          </cell>
          <cell r="P137">
            <v>2.8</v>
          </cell>
          <cell r="Q137">
            <v>420290</v>
          </cell>
          <cell r="R137">
            <v>-0.70000000000000018</v>
          </cell>
          <cell r="T137" t="str">
            <v xml:space="preserve"> IPC</v>
          </cell>
          <cell r="U137" t="str">
            <v xml:space="preserve">下田工業　㈱　　　　          </v>
          </cell>
        </row>
        <row r="138">
          <cell r="A138" t="str">
            <v>P</v>
          </cell>
          <cell r="B138">
            <v>2</v>
          </cell>
          <cell r="C138">
            <v>117</v>
          </cell>
          <cell r="D138" t="str">
            <v>E</v>
          </cell>
          <cell r="E138" t="str">
            <v xml:space="preserve">5J400606B15              </v>
          </cell>
          <cell r="F138" t="str">
            <v xml:space="preserve">JL5 400 B                               </v>
          </cell>
          <cell r="G138">
            <v>1</v>
          </cell>
          <cell r="H138">
            <v>13</v>
          </cell>
          <cell r="I138">
            <v>12</v>
          </cell>
          <cell r="J138">
            <v>12</v>
          </cell>
          <cell r="N138" t="str">
            <v xml:space="preserve"> M</v>
          </cell>
          <cell r="O138">
            <v>9.6000000000000014</v>
          </cell>
          <cell r="P138">
            <v>9.6</v>
          </cell>
          <cell r="Q138">
            <v>420290</v>
          </cell>
          <cell r="R138">
            <v>-2.4000000000000004</v>
          </cell>
          <cell r="T138" t="str">
            <v xml:space="preserve"> IPC</v>
          </cell>
          <cell r="U138" t="str">
            <v xml:space="preserve">下田工業　㈱　　　　          </v>
          </cell>
        </row>
        <row r="139">
          <cell r="A139" t="str">
            <v>P</v>
          </cell>
          <cell r="B139">
            <v>2</v>
          </cell>
          <cell r="C139">
            <v>118</v>
          </cell>
          <cell r="D139" t="str">
            <v>E</v>
          </cell>
          <cell r="E139" t="str">
            <v xml:space="preserve">7J100606B15              </v>
          </cell>
          <cell r="F139" t="str">
            <v xml:space="preserve">JL7 100  B                              </v>
          </cell>
          <cell r="G139">
            <v>1</v>
          </cell>
          <cell r="H139">
            <v>6.2</v>
          </cell>
          <cell r="I139">
            <v>6.2</v>
          </cell>
          <cell r="J139">
            <v>6.2</v>
          </cell>
          <cell r="N139" t="str">
            <v xml:space="preserve"> M</v>
          </cell>
          <cell r="O139">
            <v>4.9600000000000009</v>
          </cell>
          <cell r="P139">
            <v>4.96</v>
          </cell>
          <cell r="Q139">
            <v>420290</v>
          </cell>
          <cell r="R139">
            <v>-1.2400000000000002</v>
          </cell>
          <cell r="T139" t="str">
            <v xml:space="preserve"> IPC</v>
          </cell>
          <cell r="U139" t="str">
            <v xml:space="preserve">下田工業　㈱　　　　          </v>
          </cell>
        </row>
        <row r="140">
          <cell r="A140" t="str">
            <v>P</v>
          </cell>
          <cell r="B140">
            <v>2</v>
          </cell>
          <cell r="C140">
            <v>119</v>
          </cell>
          <cell r="D140" t="str">
            <v>E</v>
          </cell>
          <cell r="E140" t="str">
            <v xml:space="preserve">7J100606H                </v>
          </cell>
          <cell r="F140" t="str">
            <v xml:space="preserve">JL7 100 H                               </v>
          </cell>
          <cell r="G140">
            <v>1</v>
          </cell>
          <cell r="H140">
            <v>4.4000000000000004</v>
          </cell>
          <cell r="I140">
            <v>4</v>
          </cell>
          <cell r="J140">
            <v>4</v>
          </cell>
          <cell r="N140" t="str">
            <v xml:space="preserve"> M</v>
          </cell>
          <cell r="O140">
            <v>3.2</v>
          </cell>
          <cell r="P140">
            <v>3.2</v>
          </cell>
          <cell r="Q140">
            <v>420290</v>
          </cell>
          <cell r="R140">
            <v>-0.79999999999999982</v>
          </cell>
          <cell r="T140" t="str">
            <v xml:space="preserve"> IPC</v>
          </cell>
          <cell r="U140" t="str">
            <v xml:space="preserve">下田工業　㈱　　　　          </v>
          </cell>
        </row>
        <row r="141">
          <cell r="A141" t="str">
            <v>P</v>
          </cell>
          <cell r="B141">
            <v>2</v>
          </cell>
          <cell r="C141">
            <v>120</v>
          </cell>
          <cell r="D141" t="str">
            <v>E</v>
          </cell>
          <cell r="E141" t="str">
            <v xml:space="preserve">7J300606H                </v>
          </cell>
          <cell r="F141" t="str">
            <v xml:space="preserve">JL7 300 H                               </v>
          </cell>
          <cell r="G141">
            <v>1</v>
          </cell>
          <cell r="H141">
            <v>12</v>
          </cell>
          <cell r="I141">
            <v>15.3</v>
          </cell>
          <cell r="J141">
            <v>15.3</v>
          </cell>
          <cell r="N141" t="str">
            <v xml:space="preserve"> M</v>
          </cell>
          <cell r="O141">
            <v>12.240000000000002</v>
          </cell>
          <cell r="P141">
            <v>12.24</v>
          </cell>
          <cell r="Q141">
            <v>420290</v>
          </cell>
          <cell r="R141">
            <v>-3.0600000000000005</v>
          </cell>
          <cell r="T141" t="str">
            <v xml:space="preserve"> IPC</v>
          </cell>
          <cell r="U141" t="str">
            <v xml:space="preserve">下田工業　㈱　　　　          </v>
          </cell>
        </row>
        <row r="142">
          <cell r="A142" t="str">
            <v>P</v>
          </cell>
          <cell r="B142">
            <v>2</v>
          </cell>
          <cell r="C142">
            <v>121</v>
          </cell>
          <cell r="D142" t="str">
            <v>E</v>
          </cell>
          <cell r="E142" t="str">
            <v xml:space="preserve">8J100606H                </v>
          </cell>
          <cell r="F142" t="str">
            <v xml:space="preserve">JL8 100 H                               </v>
          </cell>
          <cell r="G142">
            <v>1</v>
          </cell>
          <cell r="H142">
            <v>6.1</v>
          </cell>
          <cell r="I142">
            <v>6</v>
          </cell>
          <cell r="J142">
            <v>6</v>
          </cell>
          <cell r="N142" t="str">
            <v xml:space="preserve"> M</v>
          </cell>
          <cell r="O142">
            <v>4.8000000000000007</v>
          </cell>
          <cell r="P142">
            <v>4.8</v>
          </cell>
          <cell r="Q142">
            <v>420290</v>
          </cell>
          <cell r="R142">
            <v>-1.2000000000000002</v>
          </cell>
          <cell r="T142" t="str">
            <v xml:space="preserve"> IPC</v>
          </cell>
          <cell r="U142" t="str">
            <v xml:space="preserve">下田工業　㈱　　　　          </v>
          </cell>
        </row>
        <row r="143">
          <cell r="A143" t="str">
            <v>C</v>
          </cell>
          <cell r="B143">
            <v>2</v>
          </cell>
          <cell r="C143">
            <v>122</v>
          </cell>
          <cell r="D143" t="str">
            <v>E</v>
          </cell>
          <cell r="E143" t="str">
            <v xml:space="preserve">231237K100R2             </v>
          </cell>
          <cell r="F143" t="str">
            <v xml:space="preserve">CHOKE COIL NCH1475                      </v>
          </cell>
          <cell r="G143">
            <v>1</v>
          </cell>
          <cell r="H143">
            <v>8.5</v>
          </cell>
          <cell r="I143">
            <v>8.5</v>
          </cell>
          <cell r="J143">
            <v>8.5</v>
          </cell>
          <cell r="N143" t="str">
            <v xml:space="preserve"> T</v>
          </cell>
          <cell r="O143">
            <v>8.0749999999999993</v>
          </cell>
          <cell r="P143">
            <v>8.08</v>
          </cell>
          <cell r="Q143">
            <v>380210</v>
          </cell>
          <cell r="R143">
            <v>-0.41999999999999993</v>
          </cell>
          <cell r="T143" t="str">
            <v xml:space="preserve"> NEGO</v>
          </cell>
          <cell r="U143" t="str">
            <v xml:space="preserve">リバーエレテック㈱            </v>
          </cell>
        </row>
        <row r="144">
          <cell r="A144" t="str">
            <v>C</v>
          </cell>
          <cell r="B144">
            <v>2</v>
          </cell>
          <cell r="C144">
            <v>123</v>
          </cell>
          <cell r="D144" t="str">
            <v>E</v>
          </cell>
          <cell r="E144" t="str">
            <v xml:space="preserve">231237K220R2             </v>
          </cell>
          <cell r="F144" t="str">
            <v xml:space="preserve">CHOKE COIL NCH1477                      </v>
          </cell>
          <cell r="G144">
            <v>1</v>
          </cell>
          <cell r="H144">
            <v>7.8</v>
          </cell>
          <cell r="I144">
            <v>7.7</v>
          </cell>
          <cell r="J144">
            <v>7.7</v>
          </cell>
          <cell r="N144" t="str">
            <v xml:space="preserve"> T</v>
          </cell>
          <cell r="O144">
            <v>7.3149999999999995</v>
          </cell>
          <cell r="P144">
            <v>7.32</v>
          </cell>
          <cell r="Q144">
            <v>380210</v>
          </cell>
          <cell r="R144">
            <v>-0.37999999999999989</v>
          </cell>
          <cell r="T144" t="str">
            <v xml:space="preserve"> NEGO</v>
          </cell>
          <cell r="U144" t="str">
            <v xml:space="preserve">リバーエレテック㈱            </v>
          </cell>
        </row>
        <row r="145">
          <cell r="A145" t="str">
            <v>C</v>
          </cell>
          <cell r="B145">
            <v>2</v>
          </cell>
          <cell r="C145">
            <v>124</v>
          </cell>
          <cell r="D145" t="str">
            <v>E</v>
          </cell>
          <cell r="E145" t="str">
            <v xml:space="preserve">3010312T                 </v>
          </cell>
          <cell r="F145" t="str">
            <v xml:space="preserve">CRYSTAL HC-49/U03 5MHz                  </v>
          </cell>
          <cell r="G145">
            <v>1</v>
          </cell>
          <cell r="H145">
            <v>48</v>
          </cell>
          <cell r="I145">
            <v>47</v>
          </cell>
          <cell r="J145">
            <v>47</v>
          </cell>
          <cell r="N145" t="str">
            <v xml:space="preserve"> T</v>
          </cell>
          <cell r="O145">
            <v>44.65</v>
          </cell>
          <cell r="P145">
            <v>44.65</v>
          </cell>
          <cell r="Q145">
            <v>380210</v>
          </cell>
          <cell r="R145">
            <v>-2.3500000000000014</v>
          </cell>
          <cell r="T145" t="str">
            <v xml:space="preserve"> NEGO</v>
          </cell>
          <cell r="U145" t="str">
            <v xml:space="preserve">リバーエレテック㈱            </v>
          </cell>
        </row>
        <row r="146">
          <cell r="A146" t="str">
            <v>C</v>
          </cell>
          <cell r="B146">
            <v>2</v>
          </cell>
          <cell r="C146">
            <v>125</v>
          </cell>
          <cell r="D146" t="str">
            <v>E</v>
          </cell>
          <cell r="E146" t="str">
            <v xml:space="preserve">3010325T                 </v>
          </cell>
          <cell r="F146" t="str">
            <v xml:space="preserve">CRYSTAL HC-49U/03 33.8688MHz            </v>
          </cell>
          <cell r="G146">
            <v>1</v>
          </cell>
          <cell r="H146">
            <v>52</v>
          </cell>
          <cell r="I146">
            <v>52</v>
          </cell>
          <cell r="J146">
            <v>52</v>
          </cell>
          <cell r="N146" t="str">
            <v xml:space="preserve"> T</v>
          </cell>
          <cell r="O146">
            <v>49.4</v>
          </cell>
          <cell r="P146">
            <v>49.4</v>
          </cell>
          <cell r="Q146">
            <v>380210</v>
          </cell>
          <cell r="R146">
            <v>-2.6000000000000014</v>
          </cell>
          <cell r="T146" t="str">
            <v xml:space="preserve"> NEGO</v>
          </cell>
          <cell r="U146" t="str">
            <v xml:space="preserve">リバーエレテック㈱            </v>
          </cell>
        </row>
        <row r="147">
          <cell r="A147" t="str">
            <v>E</v>
          </cell>
          <cell r="B147">
            <v>2</v>
          </cell>
          <cell r="C147">
            <v>126</v>
          </cell>
          <cell r="D147" t="str">
            <v>E</v>
          </cell>
          <cell r="E147" t="str">
            <v xml:space="preserve">41734***4T               </v>
          </cell>
          <cell r="F147" t="str">
            <v xml:space="preserve">R16J  **K   S25TRE                      </v>
          </cell>
          <cell r="G147">
            <v>66</v>
          </cell>
          <cell r="H147">
            <v>0.25</v>
          </cell>
          <cell r="I147">
            <v>0.25</v>
          </cell>
          <cell r="J147">
            <v>16.5</v>
          </cell>
          <cell r="N147" t="str">
            <v xml:space="preserve"> M</v>
          </cell>
          <cell r="O147">
            <v>0.19</v>
          </cell>
          <cell r="P147">
            <v>12.54</v>
          </cell>
          <cell r="Q147">
            <v>380210</v>
          </cell>
          <cell r="R147">
            <v>-3.9600000000000009</v>
          </cell>
          <cell r="T147" t="str">
            <v xml:space="preserve"> IPC</v>
          </cell>
          <cell r="U147" t="str">
            <v xml:space="preserve">リバーエレテック㈱            </v>
          </cell>
        </row>
        <row r="148">
          <cell r="A148" t="str">
            <v>G</v>
          </cell>
          <cell r="B148">
            <v>2</v>
          </cell>
          <cell r="C148">
            <v>127</v>
          </cell>
          <cell r="D148" t="str">
            <v>E</v>
          </cell>
          <cell r="E148" t="str">
            <v>252157</v>
          </cell>
          <cell r="F148" t="str">
            <v xml:space="preserve">FUSE 1.25A-UL/T-237                     </v>
          </cell>
          <cell r="G148">
            <v>1</v>
          </cell>
          <cell r="H148">
            <v>11.3</v>
          </cell>
          <cell r="I148">
            <v>11.3</v>
          </cell>
          <cell r="J148">
            <v>11.3</v>
          </cell>
          <cell r="N148" t="str">
            <v xml:space="preserve"> M</v>
          </cell>
          <cell r="O148">
            <v>7.21</v>
          </cell>
          <cell r="P148">
            <v>7.21</v>
          </cell>
          <cell r="Q148">
            <v>441110</v>
          </cell>
          <cell r="R148">
            <v>-4.0900000000000007</v>
          </cell>
          <cell r="T148" t="str">
            <v xml:space="preserve"> IPC</v>
          </cell>
          <cell r="U148" t="str">
            <v xml:space="preserve">ユニダックス　㈱　            </v>
          </cell>
        </row>
        <row r="149">
          <cell r="A149" t="str">
            <v>G</v>
          </cell>
          <cell r="B149">
            <v>2</v>
          </cell>
          <cell r="C149">
            <v>128</v>
          </cell>
          <cell r="D149" t="str">
            <v>E</v>
          </cell>
          <cell r="E149" t="str">
            <v xml:space="preserve">252246T                  </v>
          </cell>
          <cell r="F149" t="str">
            <v xml:space="preserve">FUSE                                    </v>
          </cell>
          <cell r="G149">
            <v>1</v>
          </cell>
          <cell r="H149">
            <v>45</v>
          </cell>
          <cell r="I149">
            <v>45</v>
          </cell>
          <cell r="J149">
            <v>45</v>
          </cell>
          <cell r="M149" t="str">
            <v xml:space="preserve"> 設計変更</v>
          </cell>
          <cell r="O149">
            <v>45</v>
          </cell>
          <cell r="P149">
            <v>45</v>
          </cell>
          <cell r="Q149">
            <v>441110</v>
          </cell>
          <cell r="R149">
            <v>0</v>
          </cell>
          <cell r="T149" t="str">
            <v xml:space="preserve"> このTYPE必要か</v>
          </cell>
          <cell r="U149" t="str">
            <v xml:space="preserve">ユニダックス　㈱　            </v>
          </cell>
        </row>
        <row r="150">
          <cell r="A150" t="str">
            <v>P</v>
          </cell>
          <cell r="B150">
            <v>2</v>
          </cell>
          <cell r="C150">
            <v>129</v>
          </cell>
          <cell r="D150" t="str">
            <v>E</v>
          </cell>
          <cell r="E150" t="str">
            <v>2044150202</v>
          </cell>
          <cell r="F150" t="str">
            <v xml:space="preserve">FFC NCFC4-150202                        </v>
          </cell>
          <cell r="G150">
            <v>1</v>
          </cell>
          <cell r="H150">
            <v>15</v>
          </cell>
          <cell r="I150">
            <v>15</v>
          </cell>
          <cell r="J150">
            <v>15</v>
          </cell>
          <cell r="N150" t="str">
            <v xml:space="preserve"> T</v>
          </cell>
          <cell r="O150">
            <v>14</v>
          </cell>
          <cell r="P150">
            <v>14</v>
          </cell>
          <cell r="Q150">
            <v>551040</v>
          </cell>
          <cell r="R150">
            <v>-1</v>
          </cell>
          <cell r="T150" t="str">
            <v xml:space="preserve"> NEGO</v>
          </cell>
          <cell r="U150" t="str">
            <v xml:space="preserve">ハヤカワ電線工業㈱　          </v>
          </cell>
        </row>
        <row r="151">
          <cell r="A151" t="str">
            <v>P</v>
          </cell>
          <cell r="B151">
            <v>2</v>
          </cell>
          <cell r="C151">
            <v>130</v>
          </cell>
          <cell r="D151" t="str">
            <v>E</v>
          </cell>
          <cell r="E151" t="str">
            <v>2044230162</v>
          </cell>
          <cell r="F151" t="str">
            <v xml:space="preserve">FFC NCFC4-230162                        </v>
          </cell>
          <cell r="G151">
            <v>1</v>
          </cell>
          <cell r="H151">
            <v>16</v>
          </cell>
          <cell r="I151">
            <v>16</v>
          </cell>
          <cell r="J151">
            <v>16</v>
          </cell>
          <cell r="N151" t="str">
            <v xml:space="preserve"> T</v>
          </cell>
          <cell r="O151">
            <v>15</v>
          </cell>
          <cell r="P151">
            <v>15</v>
          </cell>
          <cell r="Q151">
            <v>551040</v>
          </cell>
          <cell r="R151">
            <v>-1</v>
          </cell>
          <cell r="T151" t="str">
            <v xml:space="preserve"> NEGO</v>
          </cell>
          <cell r="U151" t="str">
            <v xml:space="preserve">ハヤカワ電線工業㈱　          </v>
          </cell>
        </row>
        <row r="152">
          <cell r="A152" t="str">
            <v>P</v>
          </cell>
          <cell r="B152">
            <v>2</v>
          </cell>
          <cell r="C152">
            <v>131</v>
          </cell>
          <cell r="D152" t="str">
            <v>E</v>
          </cell>
          <cell r="E152" t="str">
            <v>2045211012</v>
          </cell>
          <cell r="F152" t="str">
            <v xml:space="preserve">NCFC5-211012                            </v>
          </cell>
          <cell r="G152">
            <v>1</v>
          </cell>
          <cell r="H152">
            <v>22.5</v>
          </cell>
          <cell r="I152">
            <v>15</v>
          </cell>
          <cell r="J152">
            <v>15</v>
          </cell>
          <cell r="N152" t="str">
            <v xml:space="preserve"> T</v>
          </cell>
          <cell r="O152">
            <v>14</v>
          </cell>
          <cell r="P152">
            <v>14</v>
          </cell>
          <cell r="Q152">
            <v>551040</v>
          </cell>
          <cell r="R152">
            <v>-1</v>
          </cell>
          <cell r="T152" t="str">
            <v xml:space="preserve"> NEGO</v>
          </cell>
          <cell r="U152" t="str">
            <v xml:space="preserve">ハヤカワ電線工業㈱　          </v>
          </cell>
        </row>
        <row r="153">
          <cell r="A153" t="str">
            <v>D</v>
          </cell>
          <cell r="B153">
            <v>2</v>
          </cell>
          <cell r="C153">
            <v>132</v>
          </cell>
          <cell r="D153" t="str">
            <v>E</v>
          </cell>
          <cell r="E153" t="str">
            <v xml:space="preserve">3500202S                 </v>
          </cell>
          <cell r="F153" t="str">
            <v xml:space="preserve">IS C MKP R46 103M                       </v>
          </cell>
          <cell r="G153">
            <v>1</v>
          </cell>
          <cell r="H153">
            <v>6</v>
          </cell>
          <cell r="I153">
            <v>5.9</v>
          </cell>
          <cell r="J153">
            <v>5.9</v>
          </cell>
          <cell r="N153" t="str">
            <v xml:space="preserve"> T</v>
          </cell>
          <cell r="O153">
            <v>5.6050000000000004</v>
          </cell>
          <cell r="P153">
            <v>5.61</v>
          </cell>
          <cell r="Q153">
            <v>440470</v>
          </cell>
          <cell r="R153">
            <v>-0.29000000000000004</v>
          </cell>
          <cell r="T153" t="str">
            <v xml:space="preserve"> NEGO</v>
          </cell>
          <cell r="U153" t="str">
            <v xml:space="preserve">ニッセイ電機㈱　　            </v>
          </cell>
        </row>
        <row r="154">
          <cell r="A154" t="str">
            <v>D</v>
          </cell>
          <cell r="B154">
            <v>2</v>
          </cell>
          <cell r="C154">
            <v>133</v>
          </cell>
          <cell r="D154" t="str">
            <v>E</v>
          </cell>
          <cell r="E154" t="str">
            <v xml:space="preserve">371121024T               </v>
          </cell>
          <cell r="F154" t="str">
            <v xml:space="preserve">MY92-50V102J                            </v>
          </cell>
          <cell r="G154">
            <v>1</v>
          </cell>
          <cell r="H154">
            <v>1.25</v>
          </cell>
          <cell r="I154">
            <v>1.2</v>
          </cell>
          <cell r="J154">
            <v>1.2</v>
          </cell>
          <cell r="N154" t="str">
            <v xml:space="preserve"> T</v>
          </cell>
          <cell r="O154">
            <v>1.1399999999999999</v>
          </cell>
          <cell r="P154">
            <v>1.1399999999999999</v>
          </cell>
          <cell r="Q154">
            <v>440470</v>
          </cell>
          <cell r="R154">
            <v>-6.0000000000000053E-2</v>
          </cell>
          <cell r="T154" t="str">
            <v xml:space="preserve"> NEGO</v>
          </cell>
          <cell r="U154" t="str">
            <v xml:space="preserve">ニッセイ電機㈱　　            </v>
          </cell>
        </row>
        <row r="155">
          <cell r="A155" t="str">
            <v>D</v>
          </cell>
          <cell r="B155">
            <v>2</v>
          </cell>
          <cell r="C155">
            <v>134</v>
          </cell>
          <cell r="D155" t="str">
            <v>E</v>
          </cell>
          <cell r="E155" t="str">
            <v xml:space="preserve">371121034T               </v>
          </cell>
          <cell r="F155" t="str">
            <v xml:space="preserve">MY92-50V103J                            </v>
          </cell>
          <cell r="G155">
            <v>8</v>
          </cell>
          <cell r="H155">
            <v>1.3</v>
          </cell>
          <cell r="I155">
            <v>1.25</v>
          </cell>
          <cell r="J155">
            <v>10</v>
          </cell>
          <cell r="N155" t="str">
            <v xml:space="preserve"> T</v>
          </cell>
          <cell r="O155">
            <v>1.1875</v>
          </cell>
          <cell r="P155">
            <v>9.5</v>
          </cell>
          <cell r="Q155">
            <v>440470</v>
          </cell>
          <cell r="R155">
            <v>-0.5</v>
          </cell>
          <cell r="T155" t="str">
            <v xml:space="preserve"> NEGO</v>
          </cell>
          <cell r="U155" t="str">
            <v xml:space="preserve">ニッセイ電機㈱　　            </v>
          </cell>
        </row>
        <row r="156">
          <cell r="A156" t="str">
            <v>D</v>
          </cell>
          <cell r="B156">
            <v>2</v>
          </cell>
          <cell r="C156">
            <v>135</v>
          </cell>
          <cell r="D156" t="str">
            <v>E</v>
          </cell>
          <cell r="E156" t="str">
            <v xml:space="preserve">371121524T               </v>
          </cell>
          <cell r="F156" t="str">
            <v xml:space="preserve">MY92-50V 152J                           </v>
          </cell>
          <cell r="G156">
            <v>1</v>
          </cell>
          <cell r="H156">
            <v>1.25</v>
          </cell>
          <cell r="I156">
            <v>1.2</v>
          </cell>
          <cell r="J156">
            <v>1.2</v>
          </cell>
          <cell r="N156" t="str">
            <v xml:space="preserve"> T</v>
          </cell>
          <cell r="O156">
            <v>1.1399999999999999</v>
          </cell>
          <cell r="P156">
            <v>1.1399999999999999</v>
          </cell>
          <cell r="Q156">
            <v>440470</v>
          </cell>
          <cell r="R156">
            <v>-6.0000000000000053E-2</v>
          </cell>
          <cell r="T156" t="str">
            <v xml:space="preserve"> NEGO</v>
          </cell>
          <cell r="U156" t="str">
            <v xml:space="preserve">ニッセイ電機㈱　　            </v>
          </cell>
        </row>
        <row r="157">
          <cell r="A157" t="str">
            <v>D</v>
          </cell>
          <cell r="B157">
            <v>2</v>
          </cell>
          <cell r="C157">
            <v>136</v>
          </cell>
          <cell r="D157" t="str">
            <v>E</v>
          </cell>
          <cell r="E157" t="str">
            <v xml:space="preserve">371121534T               </v>
          </cell>
          <cell r="F157" t="str">
            <v xml:space="preserve">MY92 50V 153J                           </v>
          </cell>
          <cell r="G157">
            <v>2</v>
          </cell>
          <cell r="H157">
            <v>1.35</v>
          </cell>
          <cell r="I157">
            <v>1.3</v>
          </cell>
          <cell r="J157">
            <v>2.6</v>
          </cell>
          <cell r="N157" t="str">
            <v xml:space="preserve"> T</v>
          </cell>
          <cell r="O157">
            <v>1.2349999999999999</v>
          </cell>
          <cell r="P157">
            <v>2.4700000000000002</v>
          </cell>
          <cell r="Q157">
            <v>440470</v>
          </cell>
          <cell r="R157">
            <v>-0.12999999999999989</v>
          </cell>
          <cell r="T157" t="str">
            <v xml:space="preserve"> NEGO</v>
          </cell>
          <cell r="U157" t="str">
            <v xml:space="preserve">ニッセイ電機㈱　　            </v>
          </cell>
        </row>
        <row r="158">
          <cell r="A158" t="str">
            <v>D</v>
          </cell>
          <cell r="B158">
            <v>2</v>
          </cell>
          <cell r="C158">
            <v>137</v>
          </cell>
          <cell r="D158" t="str">
            <v>E</v>
          </cell>
          <cell r="E158" t="str">
            <v xml:space="preserve">371122214T               </v>
          </cell>
          <cell r="F158" t="str">
            <v xml:space="preserve">MY92-50V 221J                           </v>
          </cell>
          <cell r="G158">
            <v>2</v>
          </cell>
          <cell r="H158">
            <v>1.35</v>
          </cell>
          <cell r="I158">
            <v>1.35</v>
          </cell>
          <cell r="J158">
            <v>2.7</v>
          </cell>
          <cell r="N158" t="str">
            <v xml:space="preserve"> T</v>
          </cell>
          <cell r="O158">
            <v>1.2825</v>
          </cell>
          <cell r="P158">
            <v>2.57</v>
          </cell>
          <cell r="Q158">
            <v>440470</v>
          </cell>
          <cell r="R158">
            <v>-0.13000000000000034</v>
          </cell>
          <cell r="T158" t="str">
            <v xml:space="preserve"> NEGO</v>
          </cell>
          <cell r="U158" t="str">
            <v xml:space="preserve">ニッセイ電機㈱　　            </v>
          </cell>
        </row>
        <row r="159">
          <cell r="A159" t="str">
            <v>D</v>
          </cell>
          <cell r="B159">
            <v>2</v>
          </cell>
          <cell r="C159">
            <v>138</v>
          </cell>
          <cell r="D159" t="str">
            <v>E</v>
          </cell>
          <cell r="E159" t="str">
            <v xml:space="preserve">371122224T               </v>
          </cell>
          <cell r="F159" t="str">
            <v xml:space="preserve">MY92-50V 222J                           </v>
          </cell>
          <cell r="G159">
            <v>7</v>
          </cell>
          <cell r="H159">
            <v>1.25</v>
          </cell>
          <cell r="I159">
            <v>1.2</v>
          </cell>
          <cell r="J159">
            <v>8.4</v>
          </cell>
          <cell r="N159" t="str">
            <v xml:space="preserve"> T</v>
          </cell>
          <cell r="O159">
            <v>1.1399999999999999</v>
          </cell>
          <cell r="P159">
            <v>7.98</v>
          </cell>
          <cell r="Q159">
            <v>440470</v>
          </cell>
          <cell r="R159">
            <v>-0.41999999999999993</v>
          </cell>
          <cell r="T159" t="str">
            <v xml:space="preserve"> NEGO</v>
          </cell>
          <cell r="U159" t="str">
            <v xml:space="preserve">ニッセイ電機㈱　　            </v>
          </cell>
        </row>
        <row r="160">
          <cell r="A160" t="str">
            <v>D</v>
          </cell>
          <cell r="B160">
            <v>2</v>
          </cell>
          <cell r="C160">
            <v>139</v>
          </cell>
          <cell r="D160" t="str">
            <v>E</v>
          </cell>
          <cell r="E160" t="str">
            <v xml:space="preserve">371122234T               </v>
          </cell>
          <cell r="F160" t="str">
            <v xml:space="preserve">MY92-50V 223J                           </v>
          </cell>
          <cell r="G160">
            <v>1</v>
          </cell>
          <cell r="H160">
            <v>1.4</v>
          </cell>
          <cell r="I160">
            <v>1.35</v>
          </cell>
          <cell r="J160">
            <v>1.35</v>
          </cell>
          <cell r="N160" t="str">
            <v xml:space="preserve"> T</v>
          </cell>
          <cell r="O160">
            <v>1.2825</v>
          </cell>
          <cell r="P160">
            <v>1.28</v>
          </cell>
          <cell r="Q160">
            <v>440470</v>
          </cell>
          <cell r="R160">
            <v>-7.0000000000000062E-2</v>
          </cell>
          <cell r="T160" t="str">
            <v xml:space="preserve"> NEGO</v>
          </cell>
          <cell r="U160" t="str">
            <v xml:space="preserve">ニッセイ電機㈱　　            </v>
          </cell>
        </row>
        <row r="161">
          <cell r="A161" t="str">
            <v>D</v>
          </cell>
          <cell r="B161">
            <v>2</v>
          </cell>
          <cell r="C161">
            <v>140</v>
          </cell>
          <cell r="D161" t="str">
            <v>E</v>
          </cell>
          <cell r="E161" t="str">
            <v xml:space="preserve">371122724T               </v>
          </cell>
          <cell r="F161" t="str">
            <v xml:space="preserve">MY92-50V 272J                           </v>
          </cell>
          <cell r="G161">
            <v>2</v>
          </cell>
          <cell r="H161">
            <v>1.25</v>
          </cell>
          <cell r="I161">
            <v>1.2</v>
          </cell>
          <cell r="J161">
            <v>2.4</v>
          </cell>
          <cell r="N161" t="str">
            <v xml:space="preserve"> T</v>
          </cell>
          <cell r="O161">
            <v>1.1399999999999999</v>
          </cell>
          <cell r="P161">
            <v>2.2799999999999998</v>
          </cell>
          <cell r="Q161">
            <v>440470</v>
          </cell>
          <cell r="R161">
            <v>-0.12000000000000011</v>
          </cell>
          <cell r="T161" t="str">
            <v xml:space="preserve"> NEGO</v>
          </cell>
          <cell r="U161" t="str">
            <v xml:space="preserve">ニッセイ電機㈱　　            </v>
          </cell>
        </row>
        <row r="162">
          <cell r="A162" t="str">
            <v>D</v>
          </cell>
          <cell r="B162">
            <v>2</v>
          </cell>
          <cell r="C162">
            <v>141</v>
          </cell>
          <cell r="D162" t="str">
            <v>E</v>
          </cell>
          <cell r="E162" t="str">
            <v xml:space="preserve">371123334T               </v>
          </cell>
          <cell r="F162" t="str">
            <v xml:space="preserve">MY92-50V 333J                           </v>
          </cell>
          <cell r="G162">
            <v>1</v>
          </cell>
          <cell r="H162">
            <v>1.6</v>
          </cell>
          <cell r="I162">
            <v>1.55</v>
          </cell>
          <cell r="J162">
            <v>1.55</v>
          </cell>
          <cell r="N162" t="str">
            <v xml:space="preserve"> T</v>
          </cell>
          <cell r="O162">
            <v>1.4724999999999999</v>
          </cell>
          <cell r="P162">
            <v>1.47</v>
          </cell>
          <cell r="Q162">
            <v>440470</v>
          </cell>
          <cell r="R162">
            <v>-8.0000000000000071E-2</v>
          </cell>
          <cell r="T162" t="str">
            <v xml:space="preserve"> NEGO</v>
          </cell>
          <cell r="U162" t="str">
            <v xml:space="preserve">ニッセイ電機㈱　　            </v>
          </cell>
        </row>
        <row r="163">
          <cell r="A163" t="str">
            <v>D</v>
          </cell>
          <cell r="B163">
            <v>2</v>
          </cell>
          <cell r="C163">
            <v>142</v>
          </cell>
          <cell r="D163" t="str">
            <v>E</v>
          </cell>
          <cell r="E163" t="str">
            <v xml:space="preserve">371124734T               </v>
          </cell>
          <cell r="F163" t="str">
            <v xml:space="preserve">MY92 50V 473J                           </v>
          </cell>
          <cell r="G163">
            <v>4</v>
          </cell>
          <cell r="H163">
            <v>1.85</v>
          </cell>
          <cell r="I163">
            <v>1.8</v>
          </cell>
          <cell r="J163">
            <v>7.2</v>
          </cell>
          <cell r="N163" t="str">
            <v xml:space="preserve"> T</v>
          </cell>
          <cell r="O163">
            <v>1.71</v>
          </cell>
          <cell r="P163">
            <v>6.84</v>
          </cell>
          <cell r="Q163">
            <v>440470</v>
          </cell>
          <cell r="R163">
            <v>-0.36000000000000032</v>
          </cell>
          <cell r="T163" t="str">
            <v xml:space="preserve"> NEGO</v>
          </cell>
          <cell r="U163" t="str">
            <v xml:space="preserve">ニッセイ電機㈱　　            </v>
          </cell>
        </row>
        <row r="164">
          <cell r="A164" t="str">
            <v>D</v>
          </cell>
          <cell r="B164">
            <v>2</v>
          </cell>
          <cell r="C164">
            <v>143</v>
          </cell>
          <cell r="D164" t="str">
            <v>E</v>
          </cell>
          <cell r="E164" t="str">
            <v xml:space="preserve">375524734T               </v>
          </cell>
          <cell r="F164" t="str">
            <v xml:space="preserve">MMT 50V 473J                            </v>
          </cell>
          <cell r="G164">
            <v>1</v>
          </cell>
          <cell r="H164">
            <v>2</v>
          </cell>
          <cell r="I164">
            <v>2</v>
          </cell>
          <cell r="J164">
            <v>2</v>
          </cell>
          <cell r="N164" t="str">
            <v xml:space="preserve"> T</v>
          </cell>
          <cell r="O164">
            <v>1.9</v>
          </cell>
          <cell r="P164">
            <v>1.9</v>
          </cell>
          <cell r="Q164">
            <v>440470</v>
          </cell>
          <cell r="R164">
            <v>-0.10000000000000009</v>
          </cell>
          <cell r="T164" t="str">
            <v xml:space="preserve"> NEGO</v>
          </cell>
          <cell r="U164" t="str">
            <v xml:space="preserve">ニッセイ電機㈱　　            </v>
          </cell>
        </row>
        <row r="165">
          <cell r="A165" t="str">
            <v>D</v>
          </cell>
          <cell r="B165">
            <v>2</v>
          </cell>
          <cell r="C165">
            <v>144</v>
          </cell>
          <cell r="D165" t="str">
            <v>E</v>
          </cell>
          <cell r="E165" t="str">
            <v xml:space="preserve">375624744T               </v>
          </cell>
          <cell r="F165" t="str">
            <v xml:space="preserve">MMT MY92-50V 474J                       </v>
          </cell>
          <cell r="G165">
            <v>2</v>
          </cell>
          <cell r="H165">
            <v>7.55</v>
          </cell>
          <cell r="I165">
            <v>7.55</v>
          </cell>
          <cell r="J165">
            <v>15.1</v>
          </cell>
          <cell r="N165" t="str">
            <v xml:space="preserve"> M</v>
          </cell>
          <cell r="O165">
            <v>6.8</v>
          </cell>
          <cell r="P165">
            <v>13.6</v>
          </cell>
          <cell r="Q165">
            <v>440470</v>
          </cell>
          <cell r="R165">
            <v>-1.5</v>
          </cell>
          <cell r="T165" t="str">
            <v xml:space="preserve"> IPC or NEGO</v>
          </cell>
          <cell r="U165" t="str">
            <v xml:space="preserve">ニッセイ電機㈱　　            </v>
          </cell>
        </row>
        <row r="166">
          <cell r="A166" t="str">
            <v>D</v>
          </cell>
          <cell r="B166">
            <v>2</v>
          </cell>
          <cell r="C166">
            <v>145</v>
          </cell>
          <cell r="D166" t="str">
            <v>E</v>
          </cell>
          <cell r="E166" t="str">
            <v>3504348</v>
          </cell>
          <cell r="F166" t="str">
            <v xml:space="preserve">CE69W 16V 22000M(LQ)                    </v>
          </cell>
          <cell r="G166">
            <v>1</v>
          </cell>
          <cell r="H166">
            <v>83</v>
          </cell>
          <cell r="I166">
            <v>83</v>
          </cell>
          <cell r="J166">
            <v>83</v>
          </cell>
          <cell r="N166" t="str">
            <v xml:space="preserve"> T</v>
          </cell>
          <cell r="O166">
            <v>78.849999999999994</v>
          </cell>
          <cell r="P166">
            <v>78.849999999999994</v>
          </cell>
          <cell r="Q166">
            <v>440440</v>
          </cell>
          <cell r="R166">
            <v>-4.1500000000000057</v>
          </cell>
          <cell r="T166" t="str">
            <v xml:space="preserve"> NEGO</v>
          </cell>
          <cell r="U166" t="str">
            <v xml:space="preserve">ニチコン㈱　　　　　          </v>
          </cell>
        </row>
        <row r="167">
          <cell r="A167" t="str">
            <v>D</v>
          </cell>
          <cell r="B167">
            <v>2</v>
          </cell>
          <cell r="C167">
            <v>146</v>
          </cell>
          <cell r="D167" t="str">
            <v>E</v>
          </cell>
          <cell r="E167" t="str">
            <v xml:space="preserve">353721019T               </v>
          </cell>
          <cell r="F167" t="str">
            <v xml:space="preserve">CE04W 6.3V 100M(S)                      </v>
          </cell>
          <cell r="G167">
            <v>1</v>
          </cell>
          <cell r="H167">
            <v>2.5</v>
          </cell>
          <cell r="I167">
            <v>2.5</v>
          </cell>
          <cell r="J167">
            <v>2.5</v>
          </cell>
          <cell r="N167" t="str">
            <v xml:space="preserve"> T</v>
          </cell>
          <cell r="O167">
            <v>2.375</v>
          </cell>
          <cell r="P167">
            <v>2.38</v>
          </cell>
          <cell r="Q167">
            <v>440440</v>
          </cell>
          <cell r="R167">
            <v>-0.12000000000000011</v>
          </cell>
          <cell r="T167" t="str">
            <v xml:space="preserve"> NEGO</v>
          </cell>
          <cell r="U167" t="str">
            <v xml:space="preserve">ニチコン㈱　　　　　          </v>
          </cell>
        </row>
        <row r="168">
          <cell r="A168" t="str">
            <v>D</v>
          </cell>
          <cell r="B168">
            <v>2</v>
          </cell>
          <cell r="C168">
            <v>147</v>
          </cell>
          <cell r="D168" t="str">
            <v>E</v>
          </cell>
          <cell r="E168" t="str">
            <v xml:space="preserve">354721019T               </v>
          </cell>
          <cell r="F168" t="str">
            <v xml:space="preserve">CE04W 6.3V 100M                         </v>
          </cell>
          <cell r="G168">
            <v>1</v>
          </cell>
          <cell r="H168">
            <v>2</v>
          </cell>
          <cell r="I168">
            <v>2</v>
          </cell>
          <cell r="J168">
            <v>2</v>
          </cell>
          <cell r="N168" t="str">
            <v xml:space="preserve"> T</v>
          </cell>
          <cell r="O168">
            <v>1.9</v>
          </cell>
          <cell r="P168">
            <v>1.9</v>
          </cell>
          <cell r="Q168">
            <v>440440</v>
          </cell>
          <cell r="R168">
            <v>-0.10000000000000009</v>
          </cell>
          <cell r="T168" t="str">
            <v xml:space="preserve"> NEGO</v>
          </cell>
          <cell r="U168" t="str">
            <v xml:space="preserve">ニチコン㈱　　　　　          </v>
          </cell>
        </row>
        <row r="169">
          <cell r="A169" t="str">
            <v>D</v>
          </cell>
          <cell r="B169">
            <v>2</v>
          </cell>
          <cell r="C169">
            <v>148</v>
          </cell>
          <cell r="D169" t="str">
            <v>E</v>
          </cell>
          <cell r="E169" t="str">
            <v xml:space="preserve">354741009T               </v>
          </cell>
          <cell r="F169" t="str">
            <v xml:space="preserve">CE04W 16V 10M                           </v>
          </cell>
          <cell r="G169">
            <v>4</v>
          </cell>
          <cell r="H169">
            <v>1.54</v>
          </cell>
          <cell r="I169">
            <v>1.54</v>
          </cell>
          <cell r="J169">
            <v>6.16</v>
          </cell>
          <cell r="N169" t="str">
            <v xml:space="preserve"> T</v>
          </cell>
          <cell r="O169">
            <v>1.4629999999999999</v>
          </cell>
          <cell r="P169">
            <v>5.85</v>
          </cell>
          <cell r="Q169">
            <v>440440</v>
          </cell>
          <cell r="R169">
            <v>-0.3100000000000005</v>
          </cell>
          <cell r="T169" t="str">
            <v xml:space="preserve"> NEGO</v>
          </cell>
          <cell r="U169" t="str">
            <v xml:space="preserve">ニチコン㈱　　　　　          </v>
          </cell>
        </row>
        <row r="170">
          <cell r="A170" t="str">
            <v>D</v>
          </cell>
          <cell r="B170">
            <v>2</v>
          </cell>
          <cell r="C170">
            <v>149</v>
          </cell>
          <cell r="D170" t="str">
            <v>E</v>
          </cell>
          <cell r="E170" t="str">
            <v xml:space="preserve">354741019T               </v>
          </cell>
          <cell r="F170" t="str">
            <v xml:space="preserve">CE04W16V 100M                           </v>
          </cell>
          <cell r="G170">
            <v>6</v>
          </cell>
          <cell r="H170">
            <v>2.76</v>
          </cell>
          <cell r="I170">
            <v>2.76</v>
          </cell>
          <cell r="J170">
            <v>16.559999999999999</v>
          </cell>
          <cell r="N170" t="str">
            <v xml:space="preserve"> T</v>
          </cell>
          <cell r="O170">
            <v>2.6219999999999999</v>
          </cell>
          <cell r="P170">
            <v>15.73</v>
          </cell>
          <cell r="Q170">
            <v>440440</v>
          </cell>
          <cell r="R170">
            <v>-0.82999999999999829</v>
          </cell>
          <cell r="T170" t="str">
            <v xml:space="preserve"> NEGO</v>
          </cell>
          <cell r="U170" t="str">
            <v xml:space="preserve">ニチコン㈱　　　　　          </v>
          </cell>
        </row>
        <row r="171">
          <cell r="A171" t="str">
            <v>D</v>
          </cell>
          <cell r="B171">
            <v>2</v>
          </cell>
          <cell r="C171">
            <v>150</v>
          </cell>
          <cell r="D171" t="str">
            <v>E</v>
          </cell>
          <cell r="E171" t="str">
            <v xml:space="preserve">354741029S               </v>
          </cell>
          <cell r="F171" t="str">
            <v xml:space="preserve">CE04W 16V 1000M                         </v>
          </cell>
          <cell r="G171">
            <v>1</v>
          </cell>
          <cell r="H171">
            <v>9.11</v>
          </cell>
          <cell r="I171">
            <v>9.11</v>
          </cell>
          <cell r="J171">
            <v>9.11</v>
          </cell>
          <cell r="N171" t="str">
            <v xml:space="preserve"> T</v>
          </cell>
          <cell r="O171">
            <v>8.6544999999999987</v>
          </cell>
          <cell r="P171">
            <v>8.65</v>
          </cell>
          <cell r="Q171">
            <v>440440</v>
          </cell>
          <cell r="R171">
            <v>-0.45999999999999908</v>
          </cell>
          <cell r="T171" t="str">
            <v xml:space="preserve"> NEGO</v>
          </cell>
          <cell r="U171" t="str">
            <v xml:space="preserve">ニチコン㈱　　　　　          </v>
          </cell>
        </row>
        <row r="172">
          <cell r="A172" t="str">
            <v>D</v>
          </cell>
          <cell r="B172">
            <v>2</v>
          </cell>
          <cell r="C172">
            <v>151</v>
          </cell>
          <cell r="D172" t="str">
            <v>E</v>
          </cell>
          <cell r="E172" t="str">
            <v xml:space="preserve">354742209T               </v>
          </cell>
          <cell r="F172" t="str">
            <v xml:space="preserve">CE04W 16V 22M                           </v>
          </cell>
          <cell r="G172">
            <v>2</v>
          </cell>
          <cell r="H172">
            <v>1.54</v>
          </cell>
          <cell r="I172">
            <v>1.54</v>
          </cell>
          <cell r="J172">
            <v>3.08</v>
          </cell>
          <cell r="N172" t="str">
            <v xml:space="preserve"> T</v>
          </cell>
          <cell r="O172">
            <v>1.4629999999999999</v>
          </cell>
          <cell r="P172">
            <v>2.93</v>
          </cell>
          <cell r="Q172">
            <v>440440</v>
          </cell>
          <cell r="R172">
            <v>-0.14999999999999991</v>
          </cell>
          <cell r="T172" t="str">
            <v xml:space="preserve"> NEGO</v>
          </cell>
          <cell r="U172" t="str">
            <v xml:space="preserve">ニチコン㈱　　　　　          </v>
          </cell>
        </row>
        <row r="173">
          <cell r="A173" t="str">
            <v>D</v>
          </cell>
          <cell r="B173">
            <v>2</v>
          </cell>
          <cell r="C173">
            <v>152</v>
          </cell>
          <cell r="D173" t="str">
            <v>E</v>
          </cell>
          <cell r="E173" t="str">
            <v xml:space="preserve">354743319T               </v>
          </cell>
          <cell r="F173" t="str">
            <v xml:space="preserve">CE04W 16V 330M                          </v>
          </cell>
          <cell r="G173">
            <v>2</v>
          </cell>
          <cell r="H173">
            <v>4.4400000000000004</v>
          </cell>
          <cell r="I173">
            <v>4.4400000000000004</v>
          </cell>
          <cell r="J173">
            <v>8.8800000000000008</v>
          </cell>
          <cell r="N173" t="str">
            <v xml:space="preserve"> T</v>
          </cell>
          <cell r="O173">
            <v>4.218</v>
          </cell>
          <cell r="P173">
            <v>8.44</v>
          </cell>
          <cell r="Q173">
            <v>440440</v>
          </cell>
          <cell r="R173">
            <v>-0.44000000000000128</v>
          </cell>
          <cell r="T173" t="str">
            <v xml:space="preserve"> NEGO</v>
          </cell>
          <cell r="U173" t="str">
            <v xml:space="preserve">ニチコン㈱　　　　　          </v>
          </cell>
        </row>
        <row r="174">
          <cell r="A174" t="str">
            <v>D</v>
          </cell>
          <cell r="B174">
            <v>2</v>
          </cell>
          <cell r="C174">
            <v>153</v>
          </cell>
          <cell r="D174" t="str">
            <v>E</v>
          </cell>
          <cell r="E174" t="str">
            <v xml:space="preserve">354744709T               </v>
          </cell>
          <cell r="F174" t="str">
            <v xml:space="preserve">CE04W 16V 47M                           </v>
          </cell>
          <cell r="G174">
            <v>7</v>
          </cell>
          <cell r="H174">
            <v>2.0499999999999998</v>
          </cell>
          <cell r="I174">
            <v>2.0499999999999998</v>
          </cell>
          <cell r="J174">
            <v>14.35</v>
          </cell>
          <cell r="N174" t="str">
            <v xml:space="preserve"> T</v>
          </cell>
          <cell r="O174">
            <v>1.9474999999999998</v>
          </cell>
          <cell r="P174">
            <v>13.63</v>
          </cell>
          <cell r="Q174">
            <v>440440</v>
          </cell>
          <cell r="R174">
            <v>-0.71999999999999886</v>
          </cell>
          <cell r="T174" t="str">
            <v xml:space="preserve"> NEGO</v>
          </cell>
          <cell r="U174" t="str">
            <v xml:space="preserve">ニチコン㈱　　　　　          </v>
          </cell>
        </row>
        <row r="175">
          <cell r="A175" t="str">
            <v>D</v>
          </cell>
          <cell r="B175">
            <v>2</v>
          </cell>
          <cell r="C175">
            <v>154</v>
          </cell>
          <cell r="D175" t="str">
            <v>E</v>
          </cell>
          <cell r="E175" t="str">
            <v xml:space="preserve">354763329S               </v>
          </cell>
          <cell r="F175" t="str">
            <v xml:space="preserve">CE04W 35V 3300M                         </v>
          </cell>
          <cell r="G175">
            <v>2</v>
          </cell>
          <cell r="H175">
            <v>30.88</v>
          </cell>
          <cell r="I175">
            <v>30.88</v>
          </cell>
          <cell r="J175">
            <v>61.76</v>
          </cell>
          <cell r="N175" t="str">
            <v xml:space="preserve"> T</v>
          </cell>
          <cell r="O175">
            <v>29.335999999999999</v>
          </cell>
          <cell r="P175">
            <v>58.67</v>
          </cell>
          <cell r="Q175">
            <v>440440</v>
          </cell>
          <cell r="R175">
            <v>-3.0899999999999963</v>
          </cell>
          <cell r="T175" t="str">
            <v xml:space="preserve"> NEGO</v>
          </cell>
          <cell r="U175" t="str">
            <v xml:space="preserve">ニチコン㈱　　　　　          </v>
          </cell>
        </row>
        <row r="176">
          <cell r="A176" t="str">
            <v>D</v>
          </cell>
          <cell r="B176">
            <v>2</v>
          </cell>
          <cell r="C176">
            <v>155</v>
          </cell>
          <cell r="D176" t="str">
            <v>E</v>
          </cell>
          <cell r="E176" t="str">
            <v xml:space="preserve">354780339T               </v>
          </cell>
          <cell r="F176" t="str">
            <v xml:space="preserve">CE04W 50V 3.3M                          </v>
          </cell>
          <cell r="G176">
            <v>3</v>
          </cell>
          <cell r="H176">
            <v>1.54</v>
          </cell>
          <cell r="I176">
            <v>1.54</v>
          </cell>
          <cell r="J176">
            <v>4.62</v>
          </cell>
          <cell r="N176" t="str">
            <v xml:space="preserve"> T</v>
          </cell>
          <cell r="O176">
            <v>1.4629999999999999</v>
          </cell>
          <cell r="P176">
            <v>4.3899999999999997</v>
          </cell>
          <cell r="Q176">
            <v>440440</v>
          </cell>
          <cell r="R176">
            <v>-0.23000000000000043</v>
          </cell>
          <cell r="T176" t="str">
            <v xml:space="preserve"> NEGO</v>
          </cell>
          <cell r="U176" t="str">
            <v xml:space="preserve">ニチコン㈱　　　　　          </v>
          </cell>
        </row>
        <row r="177">
          <cell r="A177" t="str">
            <v>D</v>
          </cell>
          <cell r="B177">
            <v>2</v>
          </cell>
          <cell r="C177">
            <v>156</v>
          </cell>
          <cell r="D177" t="str">
            <v>E</v>
          </cell>
          <cell r="E177" t="str">
            <v xml:space="preserve">354780479T               </v>
          </cell>
          <cell r="F177" t="str">
            <v xml:space="preserve">CE04W50V 4.7M                           </v>
          </cell>
          <cell r="G177">
            <v>2</v>
          </cell>
          <cell r="H177">
            <v>1.54</v>
          </cell>
          <cell r="I177">
            <v>1.54</v>
          </cell>
          <cell r="J177">
            <v>3.08</v>
          </cell>
          <cell r="N177" t="str">
            <v xml:space="preserve"> T</v>
          </cell>
          <cell r="O177">
            <v>1.4629999999999999</v>
          </cell>
          <cell r="P177">
            <v>2.93</v>
          </cell>
          <cell r="Q177">
            <v>440440</v>
          </cell>
          <cell r="R177">
            <v>-0.14999999999999991</v>
          </cell>
          <cell r="T177" t="str">
            <v xml:space="preserve"> NEGO</v>
          </cell>
          <cell r="U177" t="str">
            <v xml:space="preserve">ニチコン㈱　　　　　          </v>
          </cell>
        </row>
        <row r="178">
          <cell r="A178" t="str">
            <v>D</v>
          </cell>
          <cell r="B178">
            <v>2</v>
          </cell>
          <cell r="C178">
            <v>157</v>
          </cell>
          <cell r="D178" t="str">
            <v>E</v>
          </cell>
          <cell r="E178" t="str">
            <v xml:space="preserve">354781599T               </v>
          </cell>
          <cell r="F178" t="str">
            <v xml:space="preserve">CE04W 50V 0.15M                         </v>
          </cell>
          <cell r="G178">
            <v>4</v>
          </cell>
          <cell r="H178">
            <v>1.54</v>
          </cell>
          <cell r="I178">
            <v>1.54</v>
          </cell>
          <cell r="J178">
            <v>6.16</v>
          </cell>
          <cell r="N178" t="str">
            <v xml:space="preserve"> T</v>
          </cell>
          <cell r="O178">
            <v>1.4629999999999999</v>
          </cell>
          <cell r="P178">
            <v>5.85</v>
          </cell>
          <cell r="Q178">
            <v>440440</v>
          </cell>
          <cell r="R178">
            <v>-0.3100000000000005</v>
          </cell>
          <cell r="T178" t="str">
            <v xml:space="preserve"> NEGO</v>
          </cell>
          <cell r="U178" t="str">
            <v xml:space="preserve">ニチコン㈱　　　　　          </v>
          </cell>
        </row>
        <row r="179">
          <cell r="A179" t="str">
            <v>D</v>
          </cell>
          <cell r="B179">
            <v>2</v>
          </cell>
          <cell r="C179">
            <v>158</v>
          </cell>
          <cell r="D179" t="str">
            <v>E</v>
          </cell>
          <cell r="E179" t="str">
            <v xml:space="preserve">354782219T               </v>
          </cell>
          <cell r="F179" t="str">
            <v xml:space="preserve">CE04W 50V 220M                          </v>
          </cell>
          <cell r="G179">
            <v>1</v>
          </cell>
          <cell r="H179">
            <v>6.98</v>
          </cell>
          <cell r="I179">
            <v>6.98</v>
          </cell>
          <cell r="J179">
            <v>6.98</v>
          </cell>
          <cell r="N179" t="str">
            <v xml:space="preserve"> T</v>
          </cell>
          <cell r="O179">
            <v>6.6310000000000002</v>
          </cell>
          <cell r="P179">
            <v>6.63</v>
          </cell>
          <cell r="Q179">
            <v>440440</v>
          </cell>
          <cell r="R179">
            <v>-0.35000000000000053</v>
          </cell>
          <cell r="T179" t="str">
            <v xml:space="preserve"> NEGO</v>
          </cell>
          <cell r="U179" t="str">
            <v xml:space="preserve">ニチコン㈱　　　　　          </v>
          </cell>
        </row>
        <row r="180">
          <cell r="A180" t="str">
            <v>D</v>
          </cell>
          <cell r="B180">
            <v>2</v>
          </cell>
          <cell r="C180">
            <v>159</v>
          </cell>
          <cell r="D180" t="str">
            <v>E</v>
          </cell>
          <cell r="E180" t="str">
            <v xml:space="preserve">354784799T               </v>
          </cell>
          <cell r="F180" t="str">
            <v xml:space="preserve">CE04W 50V 0.47M                         </v>
          </cell>
          <cell r="G180">
            <v>1</v>
          </cell>
          <cell r="H180">
            <v>1.54</v>
          </cell>
          <cell r="I180">
            <v>1.54</v>
          </cell>
          <cell r="J180">
            <v>1.54</v>
          </cell>
          <cell r="N180" t="str">
            <v xml:space="preserve"> T</v>
          </cell>
          <cell r="O180">
            <v>1.4629999999999999</v>
          </cell>
          <cell r="P180">
            <v>1.46</v>
          </cell>
          <cell r="Q180">
            <v>440440</v>
          </cell>
          <cell r="R180">
            <v>-8.0000000000000071E-2</v>
          </cell>
          <cell r="T180" t="str">
            <v xml:space="preserve"> NEGO</v>
          </cell>
          <cell r="U180" t="str">
            <v xml:space="preserve">ニチコン㈱　　　　　          </v>
          </cell>
        </row>
        <row r="181">
          <cell r="A181" t="str">
            <v>D</v>
          </cell>
          <cell r="B181">
            <v>2</v>
          </cell>
          <cell r="C181">
            <v>160</v>
          </cell>
          <cell r="D181" t="str">
            <v>E</v>
          </cell>
          <cell r="E181" t="str">
            <v xml:space="preserve">355780479T               </v>
          </cell>
          <cell r="F181" t="str">
            <v xml:space="preserve">CE04W 50V 4.7M                          </v>
          </cell>
          <cell r="G181">
            <v>1</v>
          </cell>
          <cell r="H181">
            <v>3.45</v>
          </cell>
          <cell r="I181">
            <v>3.45</v>
          </cell>
          <cell r="J181">
            <v>3.45</v>
          </cell>
          <cell r="N181" t="str">
            <v xml:space="preserve"> T</v>
          </cell>
          <cell r="O181">
            <v>3.2774999999999999</v>
          </cell>
          <cell r="P181">
            <v>3.28</v>
          </cell>
          <cell r="Q181">
            <v>440440</v>
          </cell>
          <cell r="R181">
            <v>-0.17000000000000037</v>
          </cell>
          <cell r="T181" t="str">
            <v xml:space="preserve"> NEGO</v>
          </cell>
          <cell r="U181" t="str">
            <v xml:space="preserve">ニチコン㈱　　　　　          </v>
          </cell>
        </row>
        <row r="182">
          <cell r="A182" t="str">
            <v>D</v>
          </cell>
          <cell r="B182">
            <v>2</v>
          </cell>
          <cell r="C182">
            <v>161</v>
          </cell>
          <cell r="D182" t="str">
            <v>E</v>
          </cell>
          <cell r="E182" t="str">
            <v xml:space="preserve">393321017T               </v>
          </cell>
          <cell r="F182" t="str">
            <v xml:space="preserve">CE04W6.3V 100M                          </v>
          </cell>
          <cell r="G182">
            <v>9</v>
          </cell>
          <cell r="H182">
            <v>2.1</v>
          </cell>
          <cell r="I182">
            <v>2.1</v>
          </cell>
          <cell r="J182">
            <v>18.899999999999999</v>
          </cell>
          <cell r="N182" t="str">
            <v xml:space="preserve"> T</v>
          </cell>
          <cell r="O182">
            <v>1.9949999999999999</v>
          </cell>
          <cell r="P182">
            <v>17.96</v>
          </cell>
          <cell r="Q182">
            <v>440440</v>
          </cell>
          <cell r="R182">
            <v>-0.93999999999999773</v>
          </cell>
          <cell r="T182" t="str">
            <v xml:space="preserve"> NEGO</v>
          </cell>
          <cell r="U182" t="str">
            <v xml:space="preserve">ニチコン㈱　　　　　          </v>
          </cell>
        </row>
        <row r="183">
          <cell r="A183" t="str">
            <v>D</v>
          </cell>
          <cell r="B183">
            <v>2</v>
          </cell>
          <cell r="C183">
            <v>162</v>
          </cell>
          <cell r="D183" t="str">
            <v>E</v>
          </cell>
          <cell r="E183" t="str">
            <v xml:space="preserve">393321027T               </v>
          </cell>
          <cell r="F183" t="str">
            <v xml:space="preserve">CE04W6.3V 1000M                         </v>
          </cell>
          <cell r="G183">
            <v>1</v>
          </cell>
          <cell r="H183">
            <v>5.7</v>
          </cell>
          <cell r="I183">
            <v>5.7</v>
          </cell>
          <cell r="J183">
            <v>5.7</v>
          </cell>
          <cell r="N183" t="str">
            <v xml:space="preserve"> T</v>
          </cell>
          <cell r="O183">
            <v>5.415</v>
          </cell>
          <cell r="P183">
            <v>5.42</v>
          </cell>
          <cell r="Q183">
            <v>440440</v>
          </cell>
          <cell r="R183">
            <v>-0.28000000000000025</v>
          </cell>
          <cell r="T183" t="str">
            <v xml:space="preserve"> NEGO</v>
          </cell>
          <cell r="U183" t="str">
            <v xml:space="preserve">ニチコン㈱　　　　　          </v>
          </cell>
        </row>
        <row r="184">
          <cell r="A184" t="str">
            <v>D</v>
          </cell>
          <cell r="B184">
            <v>2</v>
          </cell>
          <cell r="C184">
            <v>163</v>
          </cell>
          <cell r="D184" t="str">
            <v>E</v>
          </cell>
          <cell r="E184" t="str">
            <v xml:space="preserve">393322217T               </v>
          </cell>
          <cell r="F184" t="str">
            <v xml:space="preserve">CE04W6.3V 220M                          </v>
          </cell>
          <cell r="G184">
            <v>7</v>
          </cell>
          <cell r="H184">
            <v>2.7</v>
          </cell>
          <cell r="I184">
            <v>2.7</v>
          </cell>
          <cell r="J184">
            <v>18.899999999999999</v>
          </cell>
          <cell r="N184" t="str">
            <v xml:space="preserve"> T</v>
          </cell>
          <cell r="O184">
            <v>2.5649999999999999</v>
          </cell>
          <cell r="P184">
            <v>17.96</v>
          </cell>
          <cell r="Q184">
            <v>440440</v>
          </cell>
          <cell r="R184">
            <v>-0.93999999999999773</v>
          </cell>
          <cell r="T184" t="str">
            <v xml:space="preserve"> NEGO</v>
          </cell>
          <cell r="U184" t="str">
            <v xml:space="preserve">ニチコン㈱　　　　　          </v>
          </cell>
        </row>
        <row r="185">
          <cell r="A185" t="str">
            <v>D</v>
          </cell>
          <cell r="B185">
            <v>2</v>
          </cell>
          <cell r="C185">
            <v>164</v>
          </cell>
          <cell r="D185" t="str">
            <v>E</v>
          </cell>
          <cell r="E185" t="str">
            <v xml:space="preserve">393324717T               </v>
          </cell>
          <cell r="F185" t="str">
            <v xml:space="preserve">CE04W6.3V 470M                          </v>
          </cell>
          <cell r="G185">
            <v>3</v>
          </cell>
          <cell r="H185">
            <v>3.8</v>
          </cell>
          <cell r="I185">
            <v>3.8</v>
          </cell>
          <cell r="J185">
            <v>11.4</v>
          </cell>
          <cell r="N185" t="str">
            <v xml:space="preserve"> T</v>
          </cell>
          <cell r="O185">
            <v>3.61</v>
          </cell>
          <cell r="P185">
            <v>10.83</v>
          </cell>
          <cell r="Q185">
            <v>440440</v>
          </cell>
          <cell r="R185">
            <v>-0.57000000000000028</v>
          </cell>
          <cell r="T185" t="str">
            <v xml:space="preserve"> NEGO</v>
          </cell>
          <cell r="U185" t="str">
            <v xml:space="preserve">ニチコン㈱　　　　　          </v>
          </cell>
        </row>
        <row r="186">
          <cell r="A186" t="str">
            <v>D</v>
          </cell>
          <cell r="B186">
            <v>2</v>
          </cell>
          <cell r="C186">
            <v>165</v>
          </cell>
          <cell r="D186" t="str">
            <v>E</v>
          </cell>
          <cell r="E186" t="str">
            <v xml:space="preserve">393341007T               </v>
          </cell>
          <cell r="F186" t="str">
            <v xml:space="preserve">CE04W16V  10M                           </v>
          </cell>
          <cell r="G186">
            <v>8</v>
          </cell>
          <cell r="H186">
            <v>1.54</v>
          </cell>
          <cell r="I186">
            <v>1.54</v>
          </cell>
          <cell r="J186">
            <v>12.32</v>
          </cell>
          <cell r="N186" t="str">
            <v xml:space="preserve"> T</v>
          </cell>
          <cell r="O186">
            <v>1.4629999999999999</v>
          </cell>
          <cell r="P186">
            <v>11.7</v>
          </cell>
          <cell r="Q186">
            <v>440440</v>
          </cell>
          <cell r="R186">
            <v>-0.62000000000000099</v>
          </cell>
          <cell r="T186" t="str">
            <v xml:space="preserve"> NEGO</v>
          </cell>
          <cell r="U186" t="str">
            <v xml:space="preserve">ニチコン㈱　　　　　          </v>
          </cell>
        </row>
        <row r="187">
          <cell r="A187" t="str">
            <v>D</v>
          </cell>
          <cell r="B187">
            <v>2</v>
          </cell>
          <cell r="C187">
            <v>166</v>
          </cell>
          <cell r="D187" t="str">
            <v>E</v>
          </cell>
          <cell r="E187" t="str">
            <v xml:space="preserve">393341017T               </v>
          </cell>
          <cell r="F187" t="str">
            <v xml:space="preserve">CE04W16V 100M                           </v>
          </cell>
          <cell r="G187">
            <v>1</v>
          </cell>
          <cell r="H187">
            <v>2.77</v>
          </cell>
          <cell r="I187">
            <v>2.77</v>
          </cell>
          <cell r="J187">
            <v>2.77</v>
          </cell>
          <cell r="N187" t="str">
            <v xml:space="preserve"> T</v>
          </cell>
          <cell r="O187">
            <v>2.6315</v>
          </cell>
          <cell r="P187">
            <v>2.63</v>
          </cell>
          <cell r="Q187">
            <v>440440</v>
          </cell>
          <cell r="R187">
            <v>-0.14000000000000012</v>
          </cell>
          <cell r="T187" t="str">
            <v xml:space="preserve"> NEGO</v>
          </cell>
          <cell r="U187" t="str">
            <v xml:space="preserve">ニチコン㈱　　　　　          </v>
          </cell>
        </row>
        <row r="188">
          <cell r="A188" t="str">
            <v>D</v>
          </cell>
          <cell r="B188">
            <v>2</v>
          </cell>
          <cell r="C188">
            <v>167</v>
          </cell>
          <cell r="D188" t="str">
            <v>E</v>
          </cell>
          <cell r="E188" t="str">
            <v xml:space="preserve">393342207T               </v>
          </cell>
          <cell r="F188" t="str">
            <v xml:space="preserve">CE04W16V  22M                           </v>
          </cell>
          <cell r="G188">
            <v>2</v>
          </cell>
          <cell r="H188">
            <v>1.67</v>
          </cell>
          <cell r="I188">
            <v>1.55</v>
          </cell>
          <cell r="J188">
            <v>3.1</v>
          </cell>
          <cell r="N188" t="str">
            <v xml:space="preserve"> T</v>
          </cell>
          <cell r="O188">
            <v>1.4724999999999999</v>
          </cell>
          <cell r="P188">
            <v>2.95</v>
          </cell>
          <cell r="Q188">
            <v>440440</v>
          </cell>
          <cell r="R188">
            <v>-0.14999999999999991</v>
          </cell>
          <cell r="T188" t="str">
            <v xml:space="preserve"> NEGO</v>
          </cell>
          <cell r="U188" t="str">
            <v xml:space="preserve">ニチコン㈱　　　　　          </v>
          </cell>
        </row>
        <row r="189">
          <cell r="A189" t="str">
            <v>D</v>
          </cell>
          <cell r="B189">
            <v>2</v>
          </cell>
          <cell r="C189">
            <v>168</v>
          </cell>
          <cell r="D189" t="str">
            <v>E</v>
          </cell>
          <cell r="E189" t="str">
            <v xml:space="preserve">393343317T               </v>
          </cell>
          <cell r="F189" t="str">
            <v xml:space="preserve">CE04W16V 330M                           </v>
          </cell>
          <cell r="G189">
            <v>1</v>
          </cell>
          <cell r="H189">
            <v>4.4400000000000004</v>
          </cell>
          <cell r="I189">
            <v>4.4400000000000004</v>
          </cell>
          <cell r="J189">
            <v>4.4400000000000004</v>
          </cell>
          <cell r="N189" t="str">
            <v xml:space="preserve"> T</v>
          </cell>
          <cell r="O189">
            <v>4.218</v>
          </cell>
          <cell r="P189">
            <v>4.22</v>
          </cell>
          <cell r="Q189">
            <v>440440</v>
          </cell>
          <cell r="R189">
            <v>-0.22000000000000064</v>
          </cell>
          <cell r="T189" t="str">
            <v xml:space="preserve"> NEGO</v>
          </cell>
          <cell r="U189" t="str">
            <v xml:space="preserve">ニチコン㈱　　　　　          </v>
          </cell>
        </row>
        <row r="190">
          <cell r="A190" t="str">
            <v>D</v>
          </cell>
          <cell r="B190">
            <v>2</v>
          </cell>
          <cell r="C190">
            <v>169</v>
          </cell>
          <cell r="D190" t="str">
            <v>E</v>
          </cell>
          <cell r="E190" t="str">
            <v xml:space="preserve">393344707T               </v>
          </cell>
          <cell r="F190" t="str">
            <v xml:space="preserve">CE04W16V  47M                           </v>
          </cell>
          <cell r="G190">
            <v>2</v>
          </cell>
          <cell r="H190">
            <v>2.0499999999999998</v>
          </cell>
          <cell r="I190">
            <v>2.0499999999999998</v>
          </cell>
          <cell r="J190">
            <v>4.0999999999999996</v>
          </cell>
          <cell r="N190" t="str">
            <v xml:space="preserve"> T</v>
          </cell>
          <cell r="O190">
            <v>1.9474999999999998</v>
          </cell>
          <cell r="P190">
            <v>3.9</v>
          </cell>
          <cell r="Q190">
            <v>440440</v>
          </cell>
          <cell r="R190">
            <v>-0.19999999999999973</v>
          </cell>
          <cell r="T190" t="str">
            <v xml:space="preserve"> NEGO</v>
          </cell>
          <cell r="U190" t="str">
            <v xml:space="preserve">ニチコン㈱　　　　　          </v>
          </cell>
        </row>
        <row r="191">
          <cell r="A191" t="str">
            <v>D</v>
          </cell>
          <cell r="B191">
            <v>2</v>
          </cell>
          <cell r="C191">
            <v>170</v>
          </cell>
          <cell r="D191" t="str">
            <v>E</v>
          </cell>
          <cell r="E191" t="str">
            <v xml:space="preserve">393361017T               </v>
          </cell>
          <cell r="F191" t="str">
            <v xml:space="preserve">CE04W35V 100M                           </v>
          </cell>
          <cell r="G191">
            <v>2</v>
          </cell>
          <cell r="H191">
            <v>3.72</v>
          </cell>
          <cell r="I191">
            <v>3.72</v>
          </cell>
          <cell r="J191">
            <v>7.44</v>
          </cell>
          <cell r="N191" t="str">
            <v xml:space="preserve"> T</v>
          </cell>
          <cell r="O191">
            <v>3.5339999999999998</v>
          </cell>
          <cell r="P191">
            <v>7.07</v>
          </cell>
          <cell r="Q191">
            <v>440440</v>
          </cell>
          <cell r="R191">
            <v>-0.37000000000000011</v>
          </cell>
          <cell r="T191" t="str">
            <v xml:space="preserve"> NEGO</v>
          </cell>
          <cell r="U191" t="str">
            <v xml:space="preserve">ニチコン㈱　　　　　          </v>
          </cell>
        </row>
        <row r="192">
          <cell r="A192" t="str">
            <v>D</v>
          </cell>
          <cell r="B192">
            <v>2</v>
          </cell>
          <cell r="C192">
            <v>171</v>
          </cell>
          <cell r="D192" t="str">
            <v>E</v>
          </cell>
          <cell r="E192" t="str">
            <v xml:space="preserve">393363307T               </v>
          </cell>
          <cell r="F192" t="str">
            <v xml:space="preserve">CE04W35V  33M                           </v>
          </cell>
          <cell r="G192">
            <v>1</v>
          </cell>
          <cell r="H192">
            <v>2.57</v>
          </cell>
          <cell r="I192">
            <v>2.57</v>
          </cell>
          <cell r="J192">
            <v>2.57</v>
          </cell>
          <cell r="N192" t="str">
            <v xml:space="preserve"> T</v>
          </cell>
          <cell r="O192">
            <v>2.4414999999999996</v>
          </cell>
          <cell r="P192">
            <v>2.44</v>
          </cell>
          <cell r="Q192">
            <v>440440</v>
          </cell>
          <cell r="R192">
            <v>-0.12999999999999989</v>
          </cell>
          <cell r="T192" t="str">
            <v xml:space="preserve"> NEGO</v>
          </cell>
          <cell r="U192" t="str">
            <v xml:space="preserve">ニチコン㈱　　　　　          </v>
          </cell>
        </row>
        <row r="193">
          <cell r="A193" t="str">
            <v>D</v>
          </cell>
          <cell r="B193">
            <v>2</v>
          </cell>
          <cell r="C193">
            <v>172</v>
          </cell>
          <cell r="D193" t="str">
            <v>E</v>
          </cell>
          <cell r="E193" t="str">
            <v xml:space="preserve">393380107T               </v>
          </cell>
          <cell r="F193" t="str">
            <v xml:space="preserve">CE04W50V   1M                           </v>
          </cell>
          <cell r="G193">
            <v>4</v>
          </cell>
          <cell r="H193">
            <v>1.54</v>
          </cell>
          <cell r="I193">
            <v>1.54</v>
          </cell>
          <cell r="J193">
            <v>6.16</v>
          </cell>
          <cell r="N193" t="str">
            <v xml:space="preserve"> T</v>
          </cell>
          <cell r="O193">
            <v>1.4629999999999999</v>
          </cell>
          <cell r="P193">
            <v>5.85</v>
          </cell>
          <cell r="Q193">
            <v>440440</v>
          </cell>
          <cell r="R193">
            <v>-0.3100000000000005</v>
          </cell>
          <cell r="T193" t="str">
            <v xml:space="preserve"> NEGO</v>
          </cell>
          <cell r="U193" t="str">
            <v xml:space="preserve">ニチコン㈱　　　　　          </v>
          </cell>
        </row>
        <row r="194">
          <cell r="A194" t="str">
            <v>D</v>
          </cell>
          <cell r="B194">
            <v>2</v>
          </cell>
          <cell r="C194">
            <v>173</v>
          </cell>
          <cell r="D194" t="str">
            <v>E</v>
          </cell>
          <cell r="E194" t="str">
            <v xml:space="preserve">393380227T               </v>
          </cell>
          <cell r="F194" t="str">
            <v xml:space="preserve">CE04W50V 2.2M                           </v>
          </cell>
          <cell r="G194">
            <v>1</v>
          </cell>
          <cell r="H194">
            <v>1.54</v>
          </cell>
          <cell r="I194">
            <v>1.54</v>
          </cell>
          <cell r="J194">
            <v>1.54</v>
          </cell>
          <cell r="N194" t="str">
            <v xml:space="preserve"> T</v>
          </cell>
          <cell r="O194">
            <v>1.4629999999999999</v>
          </cell>
          <cell r="P194">
            <v>1.46</v>
          </cell>
          <cell r="Q194">
            <v>440440</v>
          </cell>
          <cell r="R194">
            <v>-8.0000000000000071E-2</v>
          </cell>
          <cell r="T194" t="str">
            <v xml:space="preserve"> NEGO</v>
          </cell>
          <cell r="U194" t="str">
            <v xml:space="preserve">ニチコン㈱　　　　　          </v>
          </cell>
        </row>
        <row r="195">
          <cell r="A195" t="str">
            <v>D</v>
          </cell>
          <cell r="B195">
            <v>2</v>
          </cell>
          <cell r="C195">
            <v>174</v>
          </cell>
          <cell r="D195" t="str">
            <v>E</v>
          </cell>
          <cell r="E195" t="str">
            <v xml:space="preserve">393380337T               </v>
          </cell>
          <cell r="F195" t="str">
            <v xml:space="preserve">CE04W50V 3.3M                           </v>
          </cell>
          <cell r="G195">
            <v>3</v>
          </cell>
          <cell r="H195">
            <v>1.54</v>
          </cell>
          <cell r="I195">
            <v>1.54</v>
          </cell>
          <cell r="J195">
            <v>4.62</v>
          </cell>
          <cell r="N195" t="str">
            <v xml:space="preserve"> T</v>
          </cell>
          <cell r="O195">
            <v>1.4629999999999999</v>
          </cell>
          <cell r="P195">
            <v>4.3899999999999997</v>
          </cell>
          <cell r="Q195">
            <v>440440</v>
          </cell>
          <cell r="R195">
            <v>-0.23000000000000043</v>
          </cell>
          <cell r="T195" t="str">
            <v xml:space="preserve"> NEGO</v>
          </cell>
          <cell r="U195" t="str">
            <v xml:space="preserve">ニチコン㈱　　　　　          </v>
          </cell>
        </row>
        <row r="196">
          <cell r="A196" t="str">
            <v>D</v>
          </cell>
          <cell r="B196">
            <v>2</v>
          </cell>
          <cell r="C196">
            <v>175</v>
          </cell>
          <cell r="D196" t="str">
            <v>E</v>
          </cell>
          <cell r="E196" t="str">
            <v xml:space="preserve">393382207T               </v>
          </cell>
          <cell r="F196" t="str">
            <v xml:space="preserve">CE04W50V 22M                            </v>
          </cell>
          <cell r="G196">
            <v>2</v>
          </cell>
          <cell r="H196">
            <v>2.76</v>
          </cell>
          <cell r="I196">
            <v>2.76</v>
          </cell>
          <cell r="J196">
            <v>5.52</v>
          </cell>
          <cell r="N196" t="str">
            <v xml:space="preserve"> T</v>
          </cell>
          <cell r="O196">
            <v>2.6219999999999999</v>
          </cell>
          <cell r="P196">
            <v>5.24</v>
          </cell>
          <cell r="Q196">
            <v>440440</v>
          </cell>
          <cell r="R196">
            <v>-0.27999999999999936</v>
          </cell>
          <cell r="T196" t="str">
            <v xml:space="preserve"> NEGO</v>
          </cell>
          <cell r="U196" t="str">
            <v xml:space="preserve">ニチコン㈱　　　　　          </v>
          </cell>
        </row>
        <row r="197">
          <cell r="A197" t="str">
            <v>D</v>
          </cell>
          <cell r="B197">
            <v>2</v>
          </cell>
          <cell r="C197">
            <v>176</v>
          </cell>
          <cell r="D197" t="str">
            <v>E</v>
          </cell>
          <cell r="E197" t="str">
            <v xml:space="preserve">393384797T               </v>
          </cell>
          <cell r="F197" t="str">
            <v xml:space="preserve">CE04W50V 0.47M                          </v>
          </cell>
          <cell r="G197">
            <v>1</v>
          </cell>
          <cell r="H197">
            <v>1.67</v>
          </cell>
          <cell r="I197">
            <v>1.67</v>
          </cell>
          <cell r="J197">
            <v>1.67</v>
          </cell>
          <cell r="N197" t="str">
            <v xml:space="preserve"> T</v>
          </cell>
          <cell r="O197">
            <v>1.5864999999999998</v>
          </cell>
          <cell r="P197">
            <v>1.59</v>
          </cell>
          <cell r="Q197">
            <v>440440</v>
          </cell>
          <cell r="R197">
            <v>-7.9999999999999849E-2</v>
          </cell>
          <cell r="T197" t="str">
            <v xml:space="preserve"> NEGO</v>
          </cell>
          <cell r="U197" t="str">
            <v xml:space="preserve">ニチコン㈱　　　　　          </v>
          </cell>
        </row>
        <row r="198">
          <cell r="A198" t="str">
            <v>G</v>
          </cell>
          <cell r="B198">
            <v>2</v>
          </cell>
          <cell r="C198">
            <v>177</v>
          </cell>
          <cell r="D198" t="str">
            <v>E</v>
          </cell>
          <cell r="E198" t="str">
            <v>25065601</v>
          </cell>
          <cell r="F198" t="str">
            <v xml:space="preserve">NRL-1P5A-DC9-150                        </v>
          </cell>
          <cell r="G198">
            <v>1</v>
          </cell>
          <cell r="H198">
            <v>33</v>
          </cell>
          <cell r="I198">
            <v>33</v>
          </cell>
          <cell r="J198">
            <v>33</v>
          </cell>
          <cell r="N198" t="str">
            <v xml:space="preserve"> T</v>
          </cell>
          <cell r="O198">
            <v>32</v>
          </cell>
          <cell r="P198">
            <v>32</v>
          </cell>
          <cell r="Q198">
            <v>202470</v>
          </cell>
          <cell r="R198">
            <v>-1</v>
          </cell>
          <cell r="T198" t="str">
            <v xml:space="preserve"> NEGO</v>
          </cell>
          <cell r="U198" t="str">
            <v xml:space="preserve">ﾀｲｺ ｴﾚｸﾄﾛ ｲ-ｼ-株式会社        </v>
          </cell>
        </row>
        <row r="199">
          <cell r="A199" t="str">
            <v>G</v>
          </cell>
          <cell r="B199">
            <v>2</v>
          </cell>
          <cell r="C199">
            <v>178</v>
          </cell>
          <cell r="D199" t="str">
            <v>E</v>
          </cell>
          <cell r="E199" t="str">
            <v>25065602</v>
          </cell>
          <cell r="F199" t="str">
            <v xml:space="preserve">NRL-2P3A-DC9-151                        </v>
          </cell>
          <cell r="G199">
            <v>1</v>
          </cell>
          <cell r="H199">
            <v>41</v>
          </cell>
          <cell r="I199">
            <v>41</v>
          </cell>
          <cell r="J199">
            <v>41</v>
          </cell>
          <cell r="N199" t="str">
            <v xml:space="preserve"> T</v>
          </cell>
          <cell r="O199">
            <v>39</v>
          </cell>
          <cell r="P199">
            <v>39</v>
          </cell>
          <cell r="Q199">
            <v>202470</v>
          </cell>
          <cell r="R199">
            <v>-2</v>
          </cell>
          <cell r="T199" t="str">
            <v xml:space="preserve"> NEGO</v>
          </cell>
          <cell r="U199" t="str">
            <v xml:space="preserve">ﾀｲｺ ｴﾚｸﾄﾛ ｲ-ｼ-株式会社        </v>
          </cell>
        </row>
        <row r="200">
          <cell r="A200" t="str">
            <v>C</v>
          </cell>
          <cell r="B200">
            <v>2</v>
          </cell>
          <cell r="C200">
            <v>179</v>
          </cell>
          <cell r="D200" t="str">
            <v>E</v>
          </cell>
          <cell r="E200" t="str">
            <v>231287</v>
          </cell>
          <cell r="F200" t="str">
            <v xml:space="preserve">CHOKE COIL NCH-3567                     </v>
          </cell>
          <cell r="G200">
            <v>1</v>
          </cell>
          <cell r="H200">
            <v>25.5</v>
          </cell>
          <cell r="I200">
            <v>25.5</v>
          </cell>
          <cell r="J200">
            <v>25.5</v>
          </cell>
          <cell r="N200" t="str">
            <v xml:space="preserve"> M</v>
          </cell>
          <cell r="O200">
            <v>20</v>
          </cell>
          <cell r="P200">
            <v>20</v>
          </cell>
          <cell r="Q200">
            <v>420460</v>
          </cell>
          <cell r="R200">
            <v>-5.5</v>
          </cell>
          <cell r="T200" t="str">
            <v xml:space="preserve"> IPC or 光輪製</v>
          </cell>
          <cell r="U200" t="str">
            <v xml:space="preserve">スミダ電機　㈱　　            </v>
          </cell>
        </row>
        <row r="201">
          <cell r="A201" t="str">
            <v>C</v>
          </cell>
          <cell r="B201">
            <v>2</v>
          </cell>
          <cell r="C201">
            <v>180</v>
          </cell>
          <cell r="D201" t="str">
            <v>E</v>
          </cell>
          <cell r="E201" t="str">
            <v>232140</v>
          </cell>
          <cell r="F201" t="str">
            <v xml:space="preserve">NMA-3057        ZD                      </v>
          </cell>
          <cell r="G201">
            <v>1</v>
          </cell>
          <cell r="H201">
            <v>52</v>
          </cell>
          <cell r="I201">
            <v>51.7</v>
          </cell>
          <cell r="J201">
            <v>51.7</v>
          </cell>
          <cell r="N201" t="str">
            <v xml:space="preserve"> M</v>
          </cell>
          <cell r="O201">
            <v>47.2</v>
          </cell>
          <cell r="P201">
            <v>47.2</v>
          </cell>
          <cell r="Q201">
            <v>222440</v>
          </cell>
          <cell r="R201">
            <v>-4.5</v>
          </cell>
          <cell r="T201" t="str">
            <v xml:space="preserve"> IPC or NEGO</v>
          </cell>
          <cell r="U201" t="str">
            <v xml:space="preserve">サガミエレク　㈱              </v>
          </cell>
        </row>
        <row r="202">
          <cell r="A202" t="str">
            <v>G</v>
          </cell>
          <cell r="B202">
            <v>2</v>
          </cell>
          <cell r="C202">
            <v>181</v>
          </cell>
          <cell r="D202" t="str">
            <v>E</v>
          </cell>
          <cell r="E202" t="str">
            <v>25050272</v>
          </cell>
          <cell r="F202" t="str">
            <v xml:space="preserve">NSCT-8P-100                             </v>
          </cell>
          <cell r="G202">
            <v>1</v>
          </cell>
          <cell r="H202">
            <v>9.83</v>
          </cell>
          <cell r="I202">
            <v>9.75</v>
          </cell>
          <cell r="J202">
            <v>9.75</v>
          </cell>
          <cell r="N202" t="str">
            <v xml:space="preserve"> M</v>
          </cell>
          <cell r="O202">
            <v>7.77</v>
          </cell>
          <cell r="P202">
            <v>7.77</v>
          </cell>
          <cell r="Q202">
            <v>512330</v>
          </cell>
          <cell r="R202">
            <v>-1.9800000000000004</v>
          </cell>
          <cell r="T202" t="str">
            <v xml:space="preserve"> IPC</v>
          </cell>
          <cell r="U202" t="str">
            <v xml:space="preserve">コーノ㈱　　　                </v>
          </cell>
        </row>
        <row r="203">
          <cell r="A203" t="str">
            <v>G</v>
          </cell>
          <cell r="B203">
            <v>2</v>
          </cell>
          <cell r="C203">
            <v>182</v>
          </cell>
          <cell r="D203" t="str">
            <v>E</v>
          </cell>
          <cell r="E203" t="str">
            <v>25050284</v>
          </cell>
          <cell r="F203" t="str">
            <v xml:space="preserve">NSCT-7P112                              </v>
          </cell>
          <cell r="G203">
            <v>2</v>
          </cell>
          <cell r="H203">
            <v>13.05</v>
          </cell>
          <cell r="I203">
            <v>13.05</v>
          </cell>
          <cell r="J203">
            <v>26.1</v>
          </cell>
          <cell r="N203" t="str">
            <v xml:space="preserve"> M</v>
          </cell>
          <cell r="O203">
            <v>9.89</v>
          </cell>
          <cell r="P203">
            <v>19.78</v>
          </cell>
          <cell r="Q203">
            <v>512330</v>
          </cell>
          <cell r="R203">
            <v>-6.32</v>
          </cell>
          <cell r="T203" t="str">
            <v xml:space="preserve"> IPC</v>
          </cell>
          <cell r="U203" t="str">
            <v xml:space="preserve">コーノ㈱　　　                </v>
          </cell>
        </row>
        <row r="204">
          <cell r="A204" t="str">
            <v>G</v>
          </cell>
          <cell r="B204">
            <v>2</v>
          </cell>
          <cell r="C204">
            <v>183</v>
          </cell>
          <cell r="D204" t="str">
            <v>E</v>
          </cell>
          <cell r="E204" t="str">
            <v>25051091</v>
          </cell>
          <cell r="F204" t="str">
            <v xml:space="preserve">NSCT-7P878                              </v>
          </cell>
          <cell r="G204">
            <v>1</v>
          </cell>
          <cell r="H204">
            <v>4.6900000000000004</v>
          </cell>
          <cell r="I204">
            <v>4.6500000000000004</v>
          </cell>
          <cell r="J204">
            <v>4.6500000000000004</v>
          </cell>
          <cell r="N204" t="str">
            <v xml:space="preserve"> T</v>
          </cell>
          <cell r="O204">
            <v>3.7200000000000006</v>
          </cell>
          <cell r="P204">
            <v>3.72</v>
          </cell>
          <cell r="Q204">
            <v>512330</v>
          </cell>
          <cell r="R204">
            <v>-0.93000000000000016</v>
          </cell>
          <cell r="T204" t="str">
            <v xml:space="preserve"> IPC or NEGO</v>
          </cell>
          <cell r="U204" t="str">
            <v xml:space="preserve">コーノ㈱　　　                </v>
          </cell>
        </row>
        <row r="205">
          <cell r="A205" t="str">
            <v>G</v>
          </cell>
          <cell r="B205">
            <v>2</v>
          </cell>
          <cell r="C205">
            <v>184</v>
          </cell>
          <cell r="D205" t="str">
            <v>E</v>
          </cell>
          <cell r="E205" t="str">
            <v>25051112</v>
          </cell>
          <cell r="F205" t="str">
            <v xml:space="preserve">WIREHOL NSCT8P899                       </v>
          </cell>
          <cell r="G205">
            <v>1</v>
          </cell>
          <cell r="H205">
            <v>4.5</v>
          </cell>
          <cell r="I205">
            <v>4.45</v>
          </cell>
          <cell r="J205">
            <v>4.45</v>
          </cell>
          <cell r="N205" t="str">
            <v xml:space="preserve"> T</v>
          </cell>
          <cell r="O205">
            <v>3.5600000000000005</v>
          </cell>
          <cell r="P205">
            <v>3.56</v>
          </cell>
          <cell r="Q205">
            <v>512330</v>
          </cell>
          <cell r="R205">
            <v>-0.89000000000000012</v>
          </cell>
          <cell r="T205" t="str">
            <v xml:space="preserve"> IPC or NEGO</v>
          </cell>
          <cell r="U205" t="str">
            <v xml:space="preserve">コーノ㈱　　　                </v>
          </cell>
        </row>
        <row r="206">
          <cell r="A206" t="str">
            <v>G</v>
          </cell>
          <cell r="B206">
            <v>2</v>
          </cell>
          <cell r="C206">
            <v>185</v>
          </cell>
          <cell r="D206" t="str">
            <v>E</v>
          </cell>
          <cell r="E206" t="str">
            <v>25055441</v>
          </cell>
          <cell r="F206" t="str">
            <v xml:space="preserve">NPLG-3P423                              </v>
          </cell>
          <cell r="G206">
            <v>2</v>
          </cell>
          <cell r="H206">
            <v>2.9</v>
          </cell>
          <cell r="I206">
            <v>2.85</v>
          </cell>
          <cell r="J206">
            <v>5.7</v>
          </cell>
          <cell r="N206" t="str">
            <v xml:space="preserve"> T</v>
          </cell>
          <cell r="O206">
            <v>2.2800000000000002</v>
          </cell>
          <cell r="P206">
            <v>4.5599999999999996</v>
          </cell>
          <cell r="Q206">
            <v>512330</v>
          </cell>
          <cell r="R206">
            <v>-1.1400000000000006</v>
          </cell>
          <cell r="T206" t="str">
            <v xml:space="preserve"> IPC or NEGO</v>
          </cell>
          <cell r="U206" t="str">
            <v xml:space="preserve">コーノ㈱　　　                </v>
          </cell>
        </row>
        <row r="207">
          <cell r="A207" t="str">
            <v>G</v>
          </cell>
          <cell r="B207">
            <v>2</v>
          </cell>
          <cell r="C207">
            <v>186</v>
          </cell>
          <cell r="D207" t="str">
            <v>E</v>
          </cell>
          <cell r="E207" t="str">
            <v>25055442</v>
          </cell>
          <cell r="F207" t="str">
            <v xml:space="preserve">NPLG-4P424                              </v>
          </cell>
          <cell r="G207">
            <v>3</v>
          </cell>
          <cell r="H207">
            <v>3.43</v>
          </cell>
          <cell r="I207">
            <v>3.4</v>
          </cell>
          <cell r="J207">
            <v>10.199999999999999</v>
          </cell>
          <cell r="N207" t="str">
            <v xml:space="preserve"> T</v>
          </cell>
          <cell r="O207">
            <v>2.72</v>
          </cell>
          <cell r="P207">
            <v>8.16</v>
          </cell>
          <cell r="Q207">
            <v>512330</v>
          </cell>
          <cell r="R207">
            <v>-2.0399999999999991</v>
          </cell>
          <cell r="T207" t="str">
            <v xml:space="preserve"> IPC or NEGO</v>
          </cell>
          <cell r="U207" t="str">
            <v xml:space="preserve">コーノ㈱　　　                </v>
          </cell>
        </row>
        <row r="208">
          <cell r="A208" t="str">
            <v>G</v>
          </cell>
          <cell r="B208">
            <v>2</v>
          </cell>
          <cell r="C208">
            <v>187</v>
          </cell>
          <cell r="D208" t="str">
            <v>E</v>
          </cell>
          <cell r="E208" t="str">
            <v>25055625</v>
          </cell>
          <cell r="F208" t="str">
            <v xml:space="preserve">NPLG-4P587                              </v>
          </cell>
          <cell r="G208">
            <v>1</v>
          </cell>
          <cell r="H208">
            <v>13.66</v>
          </cell>
          <cell r="I208">
            <v>13.66</v>
          </cell>
          <cell r="J208">
            <v>13.66</v>
          </cell>
          <cell r="N208" t="str">
            <v xml:space="preserve"> T</v>
          </cell>
          <cell r="O208">
            <v>10.928000000000001</v>
          </cell>
          <cell r="P208">
            <v>10.93</v>
          </cell>
          <cell r="Q208">
            <v>512330</v>
          </cell>
          <cell r="R208">
            <v>-2.7300000000000004</v>
          </cell>
          <cell r="T208" t="str">
            <v xml:space="preserve"> IPC or NEGO</v>
          </cell>
          <cell r="U208" t="str">
            <v xml:space="preserve">コーノ㈱　　　                </v>
          </cell>
        </row>
        <row r="209">
          <cell r="A209" t="str">
            <v>G</v>
          </cell>
          <cell r="B209">
            <v>2</v>
          </cell>
          <cell r="C209">
            <v>188</v>
          </cell>
          <cell r="D209" t="str">
            <v>E</v>
          </cell>
          <cell r="E209" t="str">
            <v>25055628</v>
          </cell>
          <cell r="F209" t="str">
            <v xml:space="preserve">NPLG-7P590                              </v>
          </cell>
          <cell r="G209">
            <v>1</v>
          </cell>
          <cell r="H209">
            <v>17.86</v>
          </cell>
          <cell r="I209">
            <v>17.399999999999999</v>
          </cell>
          <cell r="J209">
            <v>17.399999999999999</v>
          </cell>
          <cell r="N209" t="str">
            <v xml:space="preserve"> T</v>
          </cell>
          <cell r="O209">
            <v>13.92</v>
          </cell>
          <cell r="P209">
            <v>13.92</v>
          </cell>
          <cell r="Q209">
            <v>512330</v>
          </cell>
          <cell r="R209">
            <v>-3.4799999999999986</v>
          </cell>
          <cell r="T209" t="str">
            <v xml:space="preserve"> IPC or NEGO</v>
          </cell>
          <cell r="U209" t="str">
            <v xml:space="preserve">コーノ㈱　　　                </v>
          </cell>
        </row>
        <row r="210">
          <cell r="A210" t="str">
            <v>P</v>
          </cell>
          <cell r="B210">
            <v>2</v>
          </cell>
          <cell r="C210">
            <v>189</v>
          </cell>
          <cell r="D210" t="str">
            <v>E</v>
          </cell>
          <cell r="E210" t="str">
            <v>2009990524</v>
          </cell>
          <cell r="F210" t="str">
            <v xml:space="preserve">SOCKET AS NSAS-6P0687 MD124/2321        </v>
          </cell>
          <cell r="G210">
            <v>1</v>
          </cell>
          <cell r="H210">
            <v>36.6</v>
          </cell>
          <cell r="I210">
            <v>35.799999999999997</v>
          </cell>
          <cell r="J210">
            <v>35.799999999999997</v>
          </cell>
          <cell r="N210" t="str">
            <v xml:space="preserve"> T</v>
          </cell>
          <cell r="O210">
            <v>28.64</v>
          </cell>
          <cell r="P210">
            <v>28.64</v>
          </cell>
          <cell r="Q210">
            <v>512330</v>
          </cell>
          <cell r="R210">
            <v>-7.1599999999999966</v>
          </cell>
          <cell r="T210" t="str">
            <v xml:space="preserve"> IPC or NEGO</v>
          </cell>
          <cell r="U210" t="str">
            <v xml:space="preserve">コーノ㈱　　　                </v>
          </cell>
        </row>
        <row r="211">
          <cell r="A211" t="str">
            <v>P</v>
          </cell>
          <cell r="B211">
            <v>2</v>
          </cell>
          <cell r="C211">
            <v>190</v>
          </cell>
          <cell r="D211" t="str">
            <v>E</v>
          </cell>
          <cell r="E211" t="str">
            <v>2042162012</v>
          </cell>
          <cell r="F211" t="str">
            <v xml:space="preserve">FFC NCFC2-162012 FRV7                   </v>
          </cell>
          <cell r="G211">
            <v>1</v>
          </cell>
          <cell r="H211">
            <v>28.5</v>
          </cell>
          <cell r="I211">
            <v>27.9</v>
          </cell>
          <cell r="J211">
            <v>27.9</v>
          </cell>
          <cell r="N211" t="str">
            <v xml:space="preserve"> T</v>
          </cell>
          <cell r="O211">
            <v>22.32</v>
          </cell>
          <cell r="P211">
            <v>22.32</v>
          </cell>
          <cell r="Q211">
            <v>512330</v>
          </cell>
          <cell r="R211">
            <v>-5.5799999999999983</v>
          </cell>
          <cell r="T211" t="str">
            <v xml:space="preserve"> IPC or NEGO</v>
          </cell>
          <cell r="U211" t="str">
            <v xml:space="preserve">コーノ㈱　　　                </v>
          </cell>
        </row>
        <row r="212">
          <cell r="A212" t="str">
            <v>P</v>
          </cell>
          <cell r="B212">
            <v>2</v>
          </cell>
          <cell r="C212">
            <v>191</v>
          </cell>
          <cell r="D212" t="str">
            <v>E</v>
          </cell>
          <cell r="E212" t="str">
            <v>2045261022</v>
          </cell>
          <cell r="F212" t="str">
            <v xml:space="preserve">NCFC5-261022                            </v>
          </cell>
          <cell r="G212">
            <v>1</v>
          </cell>
          <cell r="H212">
            <v>21.3</v>
          </cell>
          <cell r="I212">
            <v>20.9</v>
          </cell>
          <cell r="J212">
            <v>20.9</v>
          </cell>
          <cell r="N212" t="str">
            <v xml:space="preserve"> T</v>
          </cell>
          <cell r="O212">
            <v>16.72</v>
          </cell>
          <cell r="P212">
            <v>16.72</v>
          </cell>
          <cell r="Q212">
            <v>512330</v>
          </cell>
          <cell r="R212">
            <v>-4.18</v>
          </cell>
          <cell r="T212" t="str">
            <v xml:space="preserve"> IPC or NEGO</v>
          </cell>
          <cell r="U212" t="str">
            <v xml:space="preserve">コーノ㈱　　　                </v>
          </cell>
        </row>
        <row r="213">
          <cell r="A213" t="str">
            <v>D</v>
          </cell>
          <cell r="B213">
            <v>2</v>
          </cell>
          <cell r="C213">
            <v>192</v>
          </cell>
          <cell r="D213" t="str">
            <v>E</v>
          </cell>
          <cell r="E213" t="str">
            <v>3000078</v>
          </cell>
          <cell r="F213" t="str">
            <v xml:space="preserve">EDL C DX-5R5L104                        </v>
          </cell>
          <cell r="G213">
            <v>1</v>
          </cell>
          <cell r="H213">
            <v>29</v>
          </cell>
          <cell r="I213">
            <v>29</v>
          </cell>
          <cell r="J213">
            <v>29</v>
          </cell>
          <cell r="O213">
            <v>29</v>
          </cell>
          <cell r="P213">
            <v>29</v>
          </cell>
          <cell r="Q213">
            <v>400420</v>
          </cell>
          <cell r="R213">
            <v>0</v>
          </cell>
          <cell r="U213" t="str">
            <v xml:space="preserve">エルナー㈱　　　　　          </v>
          </cell>
        </row>
        <row r="214">
          <cell r="A214" t="str">
            <v>G</v>
          </cell>
          <cell r="B214">
            <v>2</v>
          </cell>
          <cell r="C214">
            <v>193</v>
          </cell>
          <cell r="D214" t="str">
            <v>E</v>
          </cell>
          <cell r="E214" t="str">
            <v>25045589</v>
          </cell>
          <cell r="F214" t="str">
            <v xml:space="preserve">PIN JACK NPJ-2PDB400                    </v>
          </cell>
          <cell r="G214">
            <v>1</v>
          </cell>
          <cell r="H214">
            <v>23</v>
          </cell>
          <cell r="I214">
            <v>23</v>
          </cell>
          <cell r="J214">
            <v>23</v>
          </cell>
          <cell r="N214" t="str">
            <v xml:space="preserve"> M</v>
          </cell>
          <cell r="O214">
            <v>21</v>
          </cell>
          <cell r="P214">
            <v>21</v>
          </cell>
          <cell r="Q214">
            <v>200170</v>
          </cell>
          <cell r="R214">
            <v>-2</v>
          </cell>
          <cell r="T214" t="str">
            <v xml:space="preserve"> IPC</v>
          </cell>
          <cell r="U214" t="str">
            <v xml:space="preserve">エムデン無線工業　㈱          </v>
          </cell>
        </row>
        <row r="215">
          <cell r="A215" t="str">
            <v>G</v>
          </cell>
          <cell r="B215">
            <v>2</v>
          </cell>
          <cell r="C215">
            <v>194</v>
          </cell>
          <cell r="D215" t="str">
            <v>E</v>
          </cell>
          <cell r="E215" t="str">
            <v>25065425</v>
          </cell>
          <cell r="F215" t="str">
            <v xml:space="preserve">SCREW TRMM3 TXSV70                      </v>
          </cell>
          <cell r="G215">
            <v>1</v>
          </cell>
          <cell r="H215">
            <v>5.5</v>
          </cell>
          <cell r="I215">
            <v>5.5</v>
          </cell>
          <cell r="J215">
            <v>5.5</v>
          </cell>
          <cell r="N215" t="str">
            <v xml:space="preserve"> M</v>
          </cell>
          <cell r="O215">
            <v>4.87</v>
          </cell>
          <cell r="P215">
            <v>4.87</v>
          </cell>
          <cell r="Q215">
            <v>200170</v>
          </cell>
          <cell r="R215">
            <v>-0.62999999999999989</v>
          </cell>
          <cell r="T215" t="str">
            <v xml:space="preserve"> IPC</v>
          </cell>
          <cell r="U215" t="str">
            <v xml:space="preserve">エムデン無線工業　㈱          </v>
          </cell>
        </row>
        <row r="216">
          <cell r="A216" t="str">
            <v>G</v>
          </cell>
          <cell r="B216">
            <v>2</v>
          </cell>
          <cell r="C216">
            <v>195</v>
          </cell>
          <cell r="D216" t="str">
            <v>E</v>
          </cell>
          <cell r="E216" t="str">
            <v>25052211</v>
          </cell>
          <cell r="F216" t="str">
            <v xml:space="preserve">SOCKET NSCT-15P2108                     </v>
          </cell>
          <cell r="G216">
            <v>1</v>
          </cell>
          <cell r="H216">
            <v>6.3</v>
          </cell>
          <cell r="I216">
            <v>6.25</v>
          </cell>
          <cell r="J216">
            <v>6.25</v>
          </cell>
          <cell r="N216" t="str">
            <v xml:space="preserve"> M</v>
          </cell>
          <cell r="O216">
            <v>4.8</v>
          </cell>
          <cell r="P216">
            <v>4.8</v>
          </cell>
          <cell r="Q216">
            <v>203180</v>
          </cell>
          <cell r="R216">
            <v>-1.4500000000000002</v>
          </cell>
          <cell r="T216" t="str">
            <v xml:space="preserve"> IPC</v>
          </cell>
          <cell r="U216" t="str">
            <v xml:space="preserve">イリソ電子工業　㈱            </v>
          </cell>
        </row>
        <row r="217">
          <cell r="A217" t="str">
            <v>G</v>
          </cell>
          <cell r="B217">
            <v>2</v>
          </cell>
          <cell r="C217">
            <v>196</v>
          </cell>
          <cell r="D217" t="str">
            <v>E</v>
          </cell>
          <cell r="E217" t="str">
            <v>25052483</v>
          </cell>
          <cell r="F217" t="str">
            <v xml:space="preserve">SOCKET NSCT-16P2380                     </v>
          </cell>
          <cell r="G217">
            <v>2</v>
          </cell>
          <cell r="H217">
            <v>12.8</v>
          </cell>
          <cell r="I217">
            <v>9.6</v>
          </cell>
          <cell r="J217">
            <v>19.2</v>
          </cell>
          <cell r="N217" t="str">
            <v xml:space="preserve"> M</v>
          </cell>
          <cell r="O217">
            <v>7</v>
          </cell>
          <cell r="P217">
            <v>14</v>
          </cell>
          <cell r="Q217">
            <v>203180</v>
          </cell>
          <cell r="R217">
            <v>-5.1999999999999993</v>
          </cell>
          <cell r="T217" t="str">
            <v xml:space="preserve"> IPC</v>
          </cell>
          <cell r="U217" t="str">
            <v xml:space="preserve">イリソ電子工業　㈱            </v>
          </cell>
        </row>
        <row r="218">
          <cell r="A218" t="str">
            <v>G</v>
          </cell>
          <cell r="B218">
            <v>2</v>
          </cell>
          <cell r="C218">
            <v>197</v>
          </cell>
          <cell r="D218" t="str">
            <v>E</v>
          </cell>
          <cell r="E218" t="str">
            <v>25056009</v>
          </cell>
          <cell r="F218" t="str">
            <v xml:space="preserve">NPLG-4P0959                             </v>
          </cell>
          <cell r="G218">
            <v>1</v>
          </cell>
          <cell r="H218">
            <v>3.4</v>
          </cell>
          <cell r="I218">
            <v>3.4</v>
          </cell>
          <cell r="J218">
            <v>3.4</v>
          </cell>
          <cell r="N218" t="str">
            <v xml:space="preserve"> M</v>
          </cell>
          <cell r="O218">
            <v>1.42</v>
          </cell>
          <cell r="P218">
            <v>1.42</v>
          </cell>
          <cell r="Q218">
            <v>203180</v>
          </cell>
          <cell r="R218">
            <v>-1.98</v>
          </cell>
          <cell r="T218" t="str">
            <v xml:space="preserve"> IPC</v>
          </cell>
          <cell r="U218" t="str">
            <v xml:space="preserve">イリソ電子工業　㈱            </v>
          </cell>
        </row>
        <row r="219">
          <cell r="A219" t="str">
            <v>A</v>
          </cell>
          <cell r="B219">
            <v>2</v>
          </cell>
          <cell r="C219">
            <v>198</v>
          </cell>
          <cell r="D219" t="str">
            <v>E</v>
          </cell>
          <cell r="E219" t="str">
            <v>240133</v>
          </cell>
          <cell r="F219" t="str">
            <v xml:space="preserve">TUNER UNIT TFCE1J114A                   </v>
          </cell>
          <cell r="G219">
            <v>1</v>
          </cell>
          <cell r="H219">
            <v>880</v>
          </cell>
          <cell r="I219">
            <v>811.3</v>
          </cell>
          <cell r="J219">
            <v>811.3</v>
          </cell>
          <cell r="L219" t="str">
            <v>?</v>
          </cell>
          <cell r="M219" t="str">
            <v>松下製に変更</v>
          </cell>
          <cell r="N219" t="str">
            <v xml:space="preserve"> C/T</v>
          </cell>
          <cell r="O219">
            <v>780</v>
          </cell>
          <cell r="P219">
            <v>780</v>
          </cell>
          <cell r="Q219">
            <v>400140</v>
          </cell>
          <cell r="R219">
            <v>-31.299999999999955</v>
          </cell>
          <cell r="T219" t="str">
            <v xml:space="preserve"> 松下へ変更 or NEGO</v>
          </cell>
          <cell r="U219" t="str">
            <v xml:space="preserve">アルプス電気　㈱　　          </v>
          </cell>
        </row>
        <row r="220">
          <cell r="A220" t="str">
            <v>E</v>
          </cell>
          <cell r="B220">
            <v>2</v>
          </cell>
          <cell r="C220">
            <v>199</v>
          </cell>
          <cell r="D220" t="str">
            <v>E</v>
          </cell>
          <cell r="E220" t="str">
            <v>5104477</v>
          </cell>
          <cell r="F220" t="str">
            <v xml:space="preserve">N16RQL50KBT25F                          </v>
          </cell>
          <cell r="G220">
            <v>1</v>
          </cell>
          <cell r="H220">
            <v>186</v>
          </cell>
          <cell r="I220">
            <v>184</v>
          </cell>
          <cell r="J220">
            <v>184</v>
          </cell>
          <cell r="N220" t="str">
            <v xml:space="preserve"> T</v>
          </cell>
          <cell r="O220">
            <v>175</v>
          </cell>
          <cell r="P220">
            <v>175</v>
          </cell>
          <cell r="Q220">
            <v>400140</v>
          </cell>
          <cell r="R220">
            <v>-9</v>
          </cell>
          <cell r="T220" t="str">
            <v xml:space="preserve"> NEGO</v>
          </cell>
          <cell r="U220" t="str">
            <v xml:space="preserve">アルプス電気　㈱　　          </v>
          </cell>
        </row>
        <row r="221">
          <cell r="A221" t="str">
            <v>E</v>
          </cell>
          <cell r="B221">
            <v>2</v>
          </cell>
          <cell r="C221">
            <v>200</v>
          </cell>
          <cell r="D221" t="str">
            <v>E</v>
          </cell>
          <cell r="E221" t="str">
            <v xml:space="preserve">5210294T                 </v>
          </cell>
          <cell r="F221" t="str">
            <v xml:space="preserve">N06HR 22KBE                             </v>
          </cell>
          <cell r="G221">
            <v>1</v>
          </cell>
          <cell r="H221">
            <v>4.4000000000000004</v>
          </cell>
          <cell r="I221">
            <v>4</v>
          </cell>
          <cell r="J221">
            <v>4</v>
          </cell>
          <cell r="O221">
            <v>4</v>
          </cell>
          <cell r="P221">
            <v>4</v>
          </cell>
          <cell r="Q221">
            <v>400140</v>
          </cell>
          <cell r="R221">
            <v>0</v>
          </cell>
          <cell r="U221" t="str">
            <v xml:space="preserve">アルプス電気　㈱　　          </v>
          </cell>
        </row>
        <row r="222">
          <cell r="A222" t="str">
            <v>G</v>
          </cell>
          <cell r="B222">
            <v>2</v>
          </cell>
          <cell r="C222">
            <v>201</v>
          </cell>
          <cell r="D222" t="str">
            <v>E</v>
          </cell>
          <cell r="E222" t="str">
            <v>25030395</v>
          </cell>
          <cell r="F222" t="str">
            <v xml:space="preserve">NRSF-114-15SRB                          </v>
          </cell>
          <cell r="G222">
            <v>1</v>
          </cell>
          <cell r="H222">
            <v>90</v>
          </cell>
          <cell r="I222">
            <v>90</v>
          </cell>
          <cell r="J222">
            <v>90</v>
          </cell>
          <cell r="N222" t="str">
            <v xml:space="preserve"> T</v>
          </cell>
          <cell r="O222">
            <v>85</v>
          </cell>
          <cell r="P222">
            <v>85</v>
          </cell>
          <cell r="Q222">
            <v>400140</v>
          </cell>
          <cell r="R222">
            <v>-5</v>
          </cell>
          <cell r="T222" t="str">
            <v xml:space="preserve"> NEGO</v>
          </cell>
          <cell r="U222" t="str">
            <v xml:space="preserve">アルプス電気　㈱　　          </v>
          </cell>
        </row>
        <row r="223">
          <cell r="A223" t="str">
            <v>G</v>
          </cell>
          <cell r="B223">
            <v>2</v>
          </cell>
          <cell r="C223">
            <v>202</v>
          </cell>
          <cell r="D223" t="str">
            <v>E</v>
          </cell>
          <cell r="E223" t="str">
            <v xml:space="preserve">25035699T                </v>
          </cell>
          <cell r="F223" t="str">
            <v xml:space="preserve">PUSH SW NPS-111-S662 MD185X(S)          </v>
          </cell>
          <cell r="G223">
            <v>20</v>
          </cell>
          <cell r="H223">
            <v>3.2</v>
          </cell>
          <cell r="I223">
            <v>2.5499999999999998</v>
          </cell>
          <cell r="J223">
            <v>51</v>
          </cell>
          <cell r="N223" t="str">
            <v xml:space="preserve"> T</v>
          </cell>
          <cell r="O223">
            <v>2.5</v>
          </cell>
          <cell r="P223">
            <v>50</v>
          </cell>
          <cell r="Q223">
            <v>400140</v>
          </cell>
          <cell r="R223">
            <v>-1</v>
          </cell>
          <cell r="T223" t="str">
            <v xml:space="preserve"> NEGO</v>
          </cell>
          <cell r="U223" t="str">
            <v xml:space="preserve">アルプス電気　㈱　　          </v>
          </cell>
        </row>
        <row r="224">
          <cell r="A224" t="str">
            <v>G</v>
          </cell>
          <cell r="B224">
            <v>2</v>
          </cell>
          <cell r="C224">
            <v>203</v>
          </cell>
          <cell r="D224" t="str">
            <v>E</v>
          </cell>
          <cell r="E224" t="str">
            <v>25065507</v>
          </cell>
          <cell r="F224" t="str">
            <v xml:space="preserve">ROT ENC EC11B15244                      </v>
          </cell>
          <cell r="G224">
            <v>1</v>
          </cell>
          <cell r="H224">
            <v>100</v>
          </cell>
          <cell r="I224">
            <v>95</v>
          </cell>
          <cell r="J224">
            <v>95</v>
          </cell>
          <cell r="L224" t="str">
            <v>0 ?</v>
          </cell>
          <cell r="M224" t="str">
            <v>削除</v>
          </cell>
          <cell r="N224" t="str">
            <v xml:space="preserve"> T</v>
          </cell>
          <cell r="O224">
            <v>92</v>
          </cell>
          <cell r="P224">
            <v>92</v>
          </cell>
          <cell r="Q224">
            <v>400140</v>
          </cell>
          <cell r="R224">
            <v>-3</v>
          </cell>
          <cell r="T224" t="str">
            <v xml:space="preserve"> NEGO</v>
          </cell>
          <cell r="U224" t="str">
            <v xml:space="preserve">アルプス電気　㈱　　          </v>
          </cell>
        </row>
        <row r="225">
          <cell r="A225" t="str">
            <v>D</v>
          </cell>
          <cell r="B225">
            <v>2</v>
          </cell>
          <cell r="C225">
            <v>204</v>
          </cell>
          <cell r="D225" t="str">
            <v>E</v>
          </cell>
          <cell r="E225" t="str">
            <v xml:space="preserve">342101014R1              </v>
          </cell>
          <cell r="F225" t="str">
            <v xml:space="preserve">CC725CH1H-101J1                         </v>
          </cell>
          <cell r="G225">
            <v>14</v>
          </cell>
          <cell r="H225">
            <v>1.2</v>
          </cell>
          <cell r="I225">
            <v>1.1000000000000001</v>
          </cell>
          <cell r="J225">
            <v>15.4</v>
          </cell>
          <cell r="N225" t="str">
            <v xml:space="preserve"> T</v>
          </cell>
          <cell r="O225">
            <v>1.05</v>
          </cell>
          <cell r="P225">
            <v>14.7</v>
          </cell>
          <cell r="Q225">
            <v>430550</v>
          </cell>
          <cell r="R225">
            <v>-0.70000000000000107</v>
          </cell>
          <cell r="T225" t="str">
            <v xml:space="preserve"> NEGO or 他社品</v>
          </cell>
          <cell r="U225" t="str">
            <v xml:space="preserve">Ｔ．Ｄ．Ｋ．㈱　　            </v>
          </cell>
        </row>
        <row r="226">
          <cell r="A226" t="str">
            <v>D</v>
          </cell>
          <cell r="B226">
            <v>2</v>
          </cell>
          <cell r="C226">
            <v>205</v>
          </cell>
          <cell r="D226" t="str">
            <v>E</v>
          </cell>
          <cell r="E226" t="str">
            <v xml:space="preserve">342101024R1              </v>
          </cell>
          <cell r="F226" t="str">
            <v xml:space="preserve">CC725CH1H-102J1                         </v>
          </cell>
          <cell r="G226">
            <v>1</v>
          </cell>
          <cell r="H226">
            <v>2.2999999999999998</v>
          </cell>
          <cell r="I226">
            <v>2.2999999999999998</v>
          </cell>
          <cell r="J226">
            <v>2.2999999999999998</v>
          </cell>
          <cell r="N226" t="str">
            <v xml:space="preserve"> T</v>
          </cell>
          <cell r="O226">
            <v>2.2000000000000002</v>
          </cell>
          <cell r="P226">
            <v>2.2000000000000002</v>
          </cell>
          <cell r="Q226">
            <v>430550</v>
          </cell>
          <cell r="R226">
            <v>-9.9999999999999645E-2</v>
          </cell>
          <cell r="T226" t="str">
            <v xml:space="preserve"> NEGO or 他社品</v>
          </cell>
          <cell r="U226" t="str">
            <v xml:space="preserve">Ｔ．Ｄ．Ｋ．㈱　　            </v>
          </cell>
        </row>
        <row r="227">
          <cell r="A227" t="str">
            <v>D</v>
          </cell>
          <cell r="B227">
            <v>2</v>
          </cell>
          <cell r="C227">
            <v>206</v>
          </cell>
          <cell r="D227" t="str">
            <v>E</v>
          </cell>
          <cell r="E227" t="str">
            <v xml:space="preserve">342101504R1              </v>
          </cell>
          <cell r="F227" t="str">
            <v xml:space="preserve">CC725CH1H-150J1                         </v>
          </cell>
          <cell r="G227">
            <v>1</v>
          </cell>
          <cell r="H227">
            <v>1.2</v>
          </cell>
          <cell r="I227">
            <v>1.1000000000000001</v>
          </cell>
          <cell r="J227">
            <v>1.1000000000000001</v>
          </cell>
          <cell r="N227" t="str">
            <v xml:space="preserve"> T</v>
          </cell>
          <cell r="O227">
            <v>1.05</v>
          </cell>
          <cell r="P227">
            <v>1.05</v>
          </cell>
          <cell r="Q227">
            <v>430550</v>
          </cell>
          <cell r="R227">
            <v>-5.0000000000000044E-2</v>
          </cell>
          <cell r="T227" t="str">
            <v xml:space="preserve"> NEGO or 他社品</v>
          </cell>
          <cell r="U227" t="str">
            <v xml:space="preserve">Ｔ．Ｄ．Ｋ．㈱　　            </v>
          </cell>
        </row>
        <row r="228">
          <cell r="A228" t="str">
            <v>D</v>
          </cell>
          <cell r="B228">
            <v>2</v>
          </cell>
          <cell r="C228">
            <v>207</v>
          </cell>
          <cell r="D228" t="str">
            <v>E</v>
          </cell>
          <cell r="E228" t="str">
            <v xml:space="preserve">342101514R1              </v>
          </cell>
          <cell r="F228" t="str">
            <v xml:space="preserve">CC725CH1H-151J1                         </v>
          </cell>
          <cell r="G228">
            <v>2</v>
          </cell>
          <cell r="H228">
            <v>1.5</v>
          </cell>
          <cell r="I228">
            <v>1.1000000000000001</v>
          </cell>
          <cell r="J228">
            <v>2.2000000000000002</v>
          </cell>
          <cell r="N228" t="str">
            <v xml:space="preserve"> T</v>
          </cell>
          <cell r="O228">
            <v>1.05</v>
          </cell>
          <cell r="P228">
            <v>2.1</v>
          </cell>
          <cell r="Q228">
            <v>430550</v>
          </cell>
          <cell r="R228">
            <v>-0.10000000000000009</v>
          </cell>
          <cell r="T228" t="str">
            <v xml:space="preserve"> NEGO or 他社品</v>
          </cell>
          <cell r="U228" t="str">
            <v xml:space="preserve">Ｔ．Ｄ．Ｋ．㈱　　            </v>
          </cell>
        </row>
        <row r="229">
          <cell r="A229" t="str">
            <v>D</v>
          </cell>
          <cell r="B229">
            <v>2</v>
          </cell>
          <cell r="C229">
            <v>208</v>
          </cell>
          <cell r="D229" t="str">
            <v>E</v>
          </cell>
          <cell r="E229" t="str">
            <v xml:space="preserve">342102204R1              </v>
          </cell>
          <cell r="F229" t="str">
            <v xml:space="preserve">CC725CH1H-220J1                         </v>
          </cell>
          <cell r="G229">
            <v>1</v>
          </cell>
          <cell r="H229">
            <v>1.2</v>
          </cell>
          <cell r="I229">
            <v>1.1000000000000001</v>
          </cell>
          <cell r="J229">
            <v>1.1000000000000001</v>
          </cell>
          <cell r="N229" t="str">
            <v xml:space="preserve"> T</v>
          </cell>
          <cell r="O229">
            <v>1.05</v>
          </cell>
          <cell r="P229">
            <v>1.05</v>
          </cell>
          <cell r="Q229">
            <v>430550</v>
          </cell>
          <cell r="R229">
            <v>-5.0000000000000044E-2</v>
          </cell>
          <cell r="T229" t="str">
            <v xml:space="preserve"> NEGO or 他社品</v>
          </cell>
          <cell r="U229" t="str">
            <v xml:space="preserve">Ｔ．Ｄ．Ｋ．㈱　　            </v>
          </cell>
        </row>
        <row r="230">
          <cell r="A230" t="str">
            <v>D</v>
          </cell>
          <cell r="B230">
            <v>2</v>
          </cell>
          <cell r="C230">
            <v>209</v>
          </cell>
          <cell r="D230" t="str">
            <v>E</v>
          </cell>
          <cell r="E230" t="str">
            <v xml:space="preserve">342106814R1              </v>
          </cell>
          <cell r="F230" t="str">
            <v xml:space="preserve">CC725CH1H-681J1                         </v>
          </cell>
          <cell r="G230">
            <v>2</v>
          </cell>
          <cell r="H230">
            <v>2.2999999999999998</v>
          </cell>
          <cell r="I230">
            <v>2.2999999999999998</v>
          </cell>
          <cell r="J230">
            <v>4.5999999999999996</v>
          </cell>
          <cell r="N230" t="str">
            <v xml:space="preserve"> T</v>
          </cell>
          <cell r="O230">
            <v>2.2000000000000002</v>
          </cell>
          <cell r="P230">
            <v>4.4000000000000004</v>
          </cell>
          <cell r="Q230">
            <v>430550</v>
          </cell>
          <cell r="R230">
            <v>-0.19999999999999929</v>
          </cell>
          <cell r="T230" t="str">
            <v xml:space="preserve"> NEGO or 他社品</v>
          </cell>
          <cell r="U230" t="str">
            <v xml:space="preserve">Ｔ．Ｄ．Ｋ．㈱　　            </v>
          </cell>
        </row>
        <row r="231">
          <cell r="A231" t="str">
            <v>C</v>
          </cell>
          <cell r="B231">
            <v>2</v>
          </cell>
          <cell r="C231">
            <v>210</v>
          </cell>
          <cell r="D231" t="str">
            <v>E</v>
          </cell>
          <cell r="E231" t="str">
            <v>241335</v>
          </cell>
          <cell r="F231" t="str">
            <v xml:space="preserve">REMO SENS SPS-444-1                     </v>
          </cell>
          <cell r="G231">
            <v>1</v>
          </cell>
          <cell r="H231">
            <v>35</v>
          </cell>
          <cell r="I231">
            <v>35</v>
          </cell>
          <cell r="J231">
            <v>35</v>
          </cell>
          <cell r="O231">
            <v>35</v>
          </cell>
          <cell r="P231">
            <v>35</v>
          </cell>
          <cell r="Q231">
            <v>401770</v>
          </cell>
          <cell r="R231">
            <v>0</v>
          </cell>
          <cell r="U231" t="str">
            <v xml:space="preserve">ＯＳエレクトロニクス          </v>
          </cell>
        </row>
        <row r="232">
          <cell r="A232" t="str">
            <v>E</v>
          </cell>
          <cell r="B232">
            <v>2</v>
          </cell>
          <cell r="C232">
            <v>211</v>
          </cell>
          <cell r="D232" t="str">
            <v>E</v>
          </cell>
          <cell r="E232" t="str">
            <v xml:space="preserve">44352***4T               </v>
          </cell>
          <cell r="F232" t="str">
            <v xml:space="preserve">RS 1/2WBJ ***                           </v>
          </cell>
          <cell r="G232">
            <v>19</v>
          </cell>
          <cell r="H232">
            <v>1.1000000000000001</v>
          </cell>
          <cell r="I232">
            <v>1.1000000000000001</v>
          </cell>
          <cell r="J232">
            <v>20.9</v>
          </cell>
          <cell r="O232">
            <v>1.1000000000000001</v>
          </cell>
          <cell r="P232">
            <v>20.9</v>
          </cell>
          <cell r="Q232">
            <v>410480</v>
          </cell>
          <cell r="R232">
            <v>0</v>
          </cell>
          <cell r="U232" t="str">
            <v xml:space="preserve">ＫＯＡ　㈱　　　              </v>
          </cell>
        </row>
        <row r="233">
          <cell r="A233" t="str">
            <v>E</v>
          </cell>
          <cell r="B233">
            <v>2</v>
          </cell>
          <cell r="C233">
            <v>212</v>
          </cell>
          <cell r="D233" t="str">
            <v>E</v>
          </cell>
          <cell r="E233" t="str">
            <v xml:space="preserve">443628204T               </v>
          </cell>
          <cell r="F233" t="str">
            <v xml:space="preserve">RS 1WBJ 82                              </v>
          </cell>
          <cell r="G233">
            <v>6</v>
          </cell>
          <cell r="H233">
            <v>1.75</v>
          </cell>
          <cell r="I233">
            <v>1.75</v>
          </cell>
          <cell r="J233">
            <v>10.5</v>
          </cell>
          <cell r="N233" t="str">
            <v xml:space="preserve"> M</v>
          </cell>
          <cell r="O233">
            <v>1.3</v>
          </cell>
          <cell r="P233">
            <v>7.8</v>
          </cell>
          <cell r="Q233">
            <v>410480</v>
          </cell>
          <cell r="R233">
            <v>-2.7</v>
          </cell>
          <cell r="T233" t="str">
            <v xml:space="preserve"> IPC</v>
          </cell>
          <cell r="U233" t="str">
            <v xml:space="preserve">ＫＯＡ　㈱　　　              </v>
          </cell>
        </row>
        <row r="234">
          <cell r="A234" t="str">
            <v>E</v>
          </cell>
          <cell r="B234">
            <v>2</v>
          </cell>
          <cell r="C234">
            <v>213</v>
          </cell>
          <cell r="D234" t="str">
            <v>E</v>
          </cell>
          <cell r="E234" t="str">
            <v xml:space="preserve">453530224T               </v>
          </cell>
          <cell r="F234" t="str">
            <v xml:space="preserve">RNU 1/2WCJ 2.2                          </v>
          </cell>
          <cell r="G234">
            <v>1</v>
          </cell>
          <cell r="H234">
            <v>1.25</v>
          </cell>
          <cell r="I234">
            <v>1.25</v>
          </cell>
          <cell r="J234">
            <v>1.25</v>
          </cell>
          <cell r="O234">
            <v>1.25</v>
          </cell>
          <cell r="P234">
            <v>1.25</v>
          </cell>
          <cell r="Q234">
            <v>410480</v>
          </cell>
          <cell r="R234">
            <v>0</v>
          </cell>
          <cell r="U234" t="str">
            <v xml:space="preserve">ＫＯＡ　㈱　　　              </v>
          </cell>
        </row>
        <row r="235">
          <cell r="A235" t="str">
            <v>G</v>
          </cell>
          <cell r="B235">
            <v>2</v>
          </cell>
          <cell r="C235">
            <v>214</v>
          </cell>
          <cell r="D235" t="str">
            <v>E</v>
          </cell>
          <cell r="E235" t="str">
            <v>25051088</v>
          </cell>
          <cell r="F235" t="str">
            <v xml:space="preserve">NSCT-4P875                              </v>
          </cell>
          <cell r="G235">
            <v>1</v>
          </cell>
          <cell r="H235">
            <v>3.5</v>
          </cell>
          <cell r="I235">
            <v>2.41</v>
          </cell>
          <cell r="J235">
            <v>2.41</v>
          </cell>
          <cell r="O235">
            <v>2.41</v>
          </cell>
          <cell r="P235">
            <v>2.41</v>
          </cell>
          <cell r="Q235">
            <v>850585</v>
          </cell>
          <cell r="R235">
            <v>0</v>
          </cell>
          <cell r="U235" t="str">
            <v xml:space="preserve">□ＭＬ　ＩＰＣ                </v>
          </cell>
        </row>
        <row r="236">
          <cell r="A236" t="str">
            <v>G</v>
          </cell>
          <cell r="B236">
            <v>2</v>
          </cell>
          <cell r="C236">
            <v>215</v>
          </cell>
          <cell r="D236" t="str">
            <v>E</v>
          </cell>
          <cell r="E236" t="str">
            <v>25051089</v>
          </cell>
          <cell r="F236" t="str">
            <v xml:space="preserve">NSCT-5P876                              </v>
          </cell>
          <cell r="G236">
            <v>1</v>
          </cell>
          <cell r="H236">
            <v>3.71</v>
          </cell>
          <cell r="I236">
            <v>2.4300000000000002</v>
          </cell>
          <cell r="J236">
            <v>2.4300000000000002</v>
          </cell>
          <cell r="O236">
            <v>2.4300000000000002</v>
          </cell>
          <cell r="P236">
            <v>2.4300000000000002</v>
          </cell>
          <cell r="Q236">
            <v>850585</v>
          </cell>
          <cell r="R236">
            <v>0</v>
          </cell>
          <cell r="U236" t="str">
            <v xml:space="preserve">□ＭＬ　ＩＰＣ                </v>
          </cell>
        </row>
        <row r="237">
          <cell r="A237" t="str">
            <v>G</v>
          </cell>
          <cell r="B237">
            <v>2</v>
          </cell>
          <cell r="C237">
            <v>216</v>
          </cell>
          <cell r="D237" t="str">
            <v>E</v>
          </cell>
          <cell r="E237" t="str">
            <v>25051111</v>
          </cell>
          <cell r="F237" t="str">
            <v xml:space="preserve">WIREHOL NSCT7P898                       </v>
          </cell>
          <cell r="G237">
            <v>2</v>
          </cell>
          <cell r="H237">
            <v>4.03</v>
          </cell>
          <cell r="I237">
            <v>2.58</v>
          </cell>
          <cell r="J237">
            <v>5.16</v>
          </cell>
          <cell r="O237">
            <v>2.58</v>
          </cell>
          <cell r="P237">
            <v>5.16</v>
          </cell>
          <cell r="Q237">
            <v>850585</v>
          </cell>
          <cell r="R237">
            <v>0</v>
          </cell>
          <cell r="U237" t="str">
            <v xml:space="preserve">□ＭＬ　ＩＰＣ                </v>
          </cell>
        </row>
        <row r="238">
          <cell r="A238" t="str">
            <v>G</v>
          </cell>
          <cell r="B238">
            <v>2</v>
          </cell>
          <cell r="C238">
            <v>217</v>
          </cell>
          <cell r="D238" t="str">
            <v>E</v>
          </cell>
          <cell r="E238" t="str">
            <v>25055626</v>
          </cell>
          <cell r="F238" t="str">
            <v xml:space="preserve">NPLG-5P588                              </v>
          </cell>
          <cell r="G238">
            <v>1</v>
          </cell>
          <cell r="H238">
            <v>14</v>
          </cell>
          <cell r="I238">
            <v>9.9</v>
          </cell>
          <cell r="J238">
            <v>9.9</v>
          </cell>
          <cell r="O238">
            <v>9.9</v>
          </cell>
          <cell r="P238">
            <v>9.9</v>
          </cell>
          <cell r="Q238">
            <v>850585</v>
          </cell>
          <cell r="R238">
            <v>0</v>
          </cell>
          <cell r="U238" t="str">
            <v xml:space="preserve">□ＭＬ　ＩＰＣ                </v>
          </cell>
        </row>
        <row r="239">
          <cell r="A239" t="str">
            <v>F</v>
          </cell>
          <cell r="B239">
            <v>3</v>
          </cell>
          <cell r="C239">
            <v>218</v>
          </cell>
          <cell r="D239" t="str">
            <v>M</v>
          </cell>
          <cell r="E239" t="str">
            <v>24650033</v>
          </cell>
          <cell r="F239" t="str">
            <v xml:space="preserve">MD MECHA KMK-260BCN                     </v>
          </cell>
          <cell r="G239">
            <v>1</v>
          </cell>
          <cell r="H239">
            <v>8000</v>
          </cell>
          <cell r="I239">
            <v>8000</v>
          </cell>
          <cell r="J239">
            <v>8000</v>
          </cell>
          <cell r="N239" t="str">
            <v xml:space="preserve"> C</v>
          </cell>
          <cell r="O239">
            <v>6600</v>
          </cell>
          <cell r="P239">
            <v>6600</v>
          </cell>
          <cell r="Q239">
            <v>451120</v>
          </cell>
          <cell r="R239">
            <v>-1400</v>
          </cell>
          <cell r="T239" t="str">
            <v xml:space="preserve"> EDN typeへ変更</v>
          </cell>
          <cell r="U239" t="str">
            <v xml:space="preserve">㈱バイテック　　　　          </v>
          </cell>
        </row>
        <row r="240">
          <cell r="A240" t="str">
            <v>F</v>
          </cell>
          <cell r="B240">
            <v>3</v>
          </cell>
          <cell r="C240">
            <v>219</v>
          </cell>
          <cell r="D240" t="str">
            <v>M</v>
          </cell>
          <cell r="E240" t="str">
            <v xml:space="preserve">24800018A                </v>
          </cell>
          <cell r="F240" t="str">
            <v xml:space="preserve">CDP M NCD-170S C705                     </v>
          </cell>
          <cell r="G240">
            <v>1</v>
          </cell>
          <cell r="H240">
            <v>1560</v>
          </cell>
          <cell r="I240">
            <v>1250</v>
          </cell>
          <cell r="J240">
            <v>1250</v>
          </cell>
          <cell r="N240" t="str">
            <v xml:space="preserve"> T</v>
          </cell>
          <cell r="O240">
            <v>1150</v>
          </cell>
          <cell r="P240">
            <v>1150</v>
          </cell>
          <cell r="Q240">
            <v>451120</v>
          </cell>
          <cell r="R240">
            <v>-100</v>
          </cell>
          <cell r="T240" t="str">
            <v xml:space="preserve"> NEGO</v>
          </cell>
          <cell r="U240" t="str">
            <v xml:space="preserve">㈱バイテック　　　　          </v>
          </cell>
        </row>
        <row r="241">
          <cell r="A241" t="str">
            <v>F</v>
          </cell>
          <cell r="B241">
            <v>4</v>
          </cell>
          <cell r="C241">
            <v>220</v>
          </cell>
          <cell r="D241" t="str">
            <v>K</v>
          </cell>
          <cell r="E241" t="str">
            <v>24605828</v>
          </cell>
          <cell r="F241" t="str">
            <v xml:space="preserve">SPRING (DOOR)MD122MX                    </v>
          </cell>
          <cell r="G241">
            <v>1</v>
          </cell>
          <cell r="H241">
            <v>13.6</v>
          </cell>
          <cell r="I241">
            <v>13.5</v>
          </cell>
          <cell r="J241">
            <v>13.5</v>
          </cell>
          <cell r="N241" t="str">
            <v xml:space="preserve"> M</v>
          </cell>
          <cell r="O241">
            <v>2.31</v>
          </cell>
          <cell r="P241">
            <v>2.31</v>
          </cell>
          <cell r="Q241">
            <v>580200</v>
          </cell>
          <cell r="R241">
            <v>-11.19</v>
          </cell>
          <cell r="T241" t="str">
            <v xml:space="preserve"> IPC</v>
          </cell>
          <cell r="U241" t="str">
            <v xml:space="preserve">理研発条工業　㈱　            </v>
          </cell>
        </row>
        <row r="242">
          <cell r="A242" t="str">
            <v>H</v>
          </cell>
          <cell r="B242">
            <v>4</v>
          </cell>
          <cell r="C242">
            <v>221</v>
          </cell>
          <cell r="D242" t="str">
            <v>K</v>
          </cell>
          <cell r="E242" t="str">
            <v>27122770</v>
          </cell>
          <cell r="F242" t="str">
            <v xml:space="preserve">REAR PANEL  FR-V77                      </v>
          </cell>
          <cell r="G242">
            <v>1</v>
          </cell>
          <cell r="H242">
            <v>86</v>
          </cell>
          <cell r="I242">
            <v>63.14</v>
          </cell>
          <cell r="J242">
            <v>63.14</v>
          </cell>
          <cell r="K242">
            <v>1.5109999999999999</v>
          </cell>
          <cell r="L242">
            <v>48.932223999999998</v>
          </cell>
          <cell r="M242" t="str">
            <v xml:space="preserve"> IPC検討</v>
          </cell>
          <cell r="N242" t="str">
            <v xml:space="preserve"> M</v>
          </cell>
          <cell r="O242">
            <v>49</v>
          </cell>
          <cell r="P242">
            <v>49</v>
          </cell>
          <cell r="Q242">
            <v>370450</v>
          </cell>
          <cell r="R242">
            <v>-14.14</v>
          </cell>
          <cell r="T242" t="str">
            <v xml:space="preserve"> IPC or NEGO（＠60.-）</v>
          </cell>
          <cell r="U242" t="str">
            <v xml:space="preserve">矢田金属工業　㈱　            </v>
          </cell>
        </row>
        <row r="243">
          <cell r="A243" t="str">
            <v>F</v>
          </cell>
          <cell r="B243">
            <v>4</v>
          </cell>
          <cell r="C243">
            <v>222</v>
          </cell>
          <cell r="D243" t="str">
            <v>K</v>
          </cell>
          <cell r="E243" t="str">
            <v>24840133</v>
          </cell>
          <cell r="F243" t="str">
            <v xml:space="preserve">BOSS(PCB)                               </v>
          </cell>
          <cell r="G243">
            <v>1</v>
          </cell>
          <cell r="H243">
            <v>6.6</v>
          </cell>
          <cell r="I243">
            <v>6.6</v>
          </cell>
          <cell r="J243">
            <v>6.6</v>
          </cell>
          <cell r="N243" t="str">
            <v xml:space="preserve"> M</v>
          </cell>
          <cell r="O243">
            <v>5.2</v>
          </cell>
          <cell r="P243">
            <v>5.2</v>
          </cell>
          <cell r="Q243">
            <v>410240</v>
          </cell>
          <cell r="R243">
            <v>-1.3999999999999995</v>
          </cell>
          <cell r="T243" t="str">
            <v xml:space="preserve"> IPC</v>
          </cell>
          <cell r="U243" t="str">
            <v xml:space="preserve">北野プラスチック工業          </v>
          </cell>
        </row>
        <row r="244">
          <cell r="A244" t="str">
            <v>H</v>
          </cell>
          <cell r="B244">
            <v>4</v>
          </cell>
          <cell r="C244">
            <v>223</v>
          </cell>
          <cell r="D244" t="str">
            <v>K</v>
          </cell>
          <cell r="E244" t="str">
            <v>27301778</v>
          </cell>
          <cell r="F244" t="str">
            <v xml:space="preserve">CLUMP  HL-18-0(V-0                      </v>
          </cell>
          <cell r="G244">
            <v>1</v>
          </cell>
          <cell r="H244">
            <v>4</v>
          </cell>
          <cell r="I244">
            <v>4</v>
          </cell>
          <cell r="J244">
            <v>4</v>
          </cell>
          <cell r="N244" t="str">
            <v xml:space="preserve"> T</v>
          </cell>
          <cell r="O244">
            <v>3.5</v>
          </cell>
          <cell r="P244">
            <v>3.5</v>
          </cell>
          <cell r="Q244">
            <v>410660</v>
          </cell>
          <cell r="R244">
            <v>-0.5</v>
          </cell>
          <cell r="T244" t="str">
            <v xml:space="preserve"> IPC or NEGO</v>
          </cell>
          <cell r="U244" t="str">
            <v xml:space="preserve">北川工業　㈱　　              </v>
          </cell>
        </row>
        <row r="245">
          <cell r="A245" t="str">
            <v>P</v>
          </cell>
          <cell r="B245">
            <v>4</v>
          </cell>
          <cell r="C245">
            <v>224</v>
          </cell>
          <cell r="D245" t="str">
            <v>K</v>
          </cell>
          <cell r="E245" t="str">
            <v>260208</v>
          </cell>
          <cell r="F245" t="str">
            <v xml:space="preserve">BINDER(CLAMPER) UL                      </v>
          </cell>
          <cell r="G245">
            <v>1</v>
          </cell>
          <cell r="H245">
            <v>0.5</v>
          </cell>
          <cell r="I245">
            <v>0.5</v>
          </cell>
          <cell r="J245">
            <v>0.5</v>
          </cell>
          <cell r="N245" t="str">
            <v xml:space="preserve"> M</v>
          </cell>
          <cell r="O245">
            <v>0.38</v>
          </cell>
          <cell r="P245">
            <v>0.38</v>
          </cell>
          <cell r="Q245">
            <v>410660</v>
          </cell>
          <cell r="R245">
            <v>-0.12</v>
          </cell>
          <cell r="T245" t="str">
            <v xml:space="preserve"> IPC</v>
          </cell>
          <cell r="U245" t="str">
            <v xml:space="preserve">北川工業　㈱　　              </v>
          </cell>
        </row>
        <row r="246">
          <cell r="A246" t="str">
            <v>H</v>
          </cell>
          <cell r="B246">
            <v>4</v>
          </cell>
          <cell r="C246">
            <v>225</v>
          </cell>
          <cell r="D246" t="str">
            <v>K</v>
          </cell>
          <cell r="E246" t="str">
            <v>27130821</v>
          </cell>
          <cell r="F246" t="str">
            <v xml:space="preserve">BRACKET(ML)                             </v>
          </cell>
          <cell r="G246">
            <v>1</v>
          </cell>
          <cell r="H246">
            <v>17.559999999999999</v>
          </cell>
          <cell r="I246">
            <v>12</v>
          </cell>
          <cell r="J246">
            <v>12</v>
          </cell>
          <cell r="K246">
            <v>0.24</v>
          </cell>
          <cell r="L246">
            <v>7.7721599999999995</v>
          </cell>
          <cell r="M246" t="str">
            <v xml:space="preserve"> IPC検討</v>
          </cell>
          <cell r="N246" t="str">
            <v xml:space="preserve"> M</v>
          </cell>
          <cell r="O246">
            <v>7.77</v>
          </cell>
          <cell r="P246">
            <v>7.77</v>
          </cell>
          <cell r="Q246">
            <v>352940</v>
          </cell>
          <cell r="R246">
            <v>-4.2300000000000004</v>
          </cell>
          <cell r="T246" t="str">
            <v xml:space="preserve"> IPC or NEGO</v>
          </cell>
          <cell r="U246" t="str">
            <v xml:space="preserve">福田化成　　　　              </v>
          </cell>
        </row>
        <row r="247">
          <cell r="A247" t="str">
            <v>H</v>
          </cell>
          <cell r="B247">
            <v>4</v>
          </cell>
          <cell r="C247">
            <v>226</v>
          </cell>
          <cell r="D247" t="str">
            <v>K</v>
          </cell>
          <cell r="E247" t="str">
            <v>27130822</v>
          </cell>
          <cell r="F247" t="str">
            <v xml:space="preserve">BRACKET(MR)                             </v>
          </cell>
          <cell r="G247">
            <v>1</v>
          </cell>
          <cell r="H247">
            <v>17.559999999999999</v>
          </cell>
          <cell r="I247">
            <v>12</v>
          </cell>
          <cell r="J247">
            <v>12</v>
          </cell>
          <cell r="K247">
            <v>0.24</v>
          </cell>
          <cell r="L247">
            <v>7.7721599999999995</v>
          </cell>
          <cell r="M247" t="str">
            <v xml:space="preserve"> IPC検討</v>
          </cell>
          <cell r="N247" t="str">
            <v xml:space="preserve"> M</v>
          </cell>
          <cell r="O247">
            <v>7.77</v>
          </cell>
          <cell r="P247">
            <v>7.77</v>
          </cell>
          <cell r="Q247">
            <v>352940</v>
          </cell>
          <cell r="R247">
            <v>-4.2300000000000004</v>
          </cell>
          <cell r="T247" t="str">
            <v xml:space="preserve"> IPC or NEGO</v>
          </cell>
          <cell r="U247" t="str">
            <v xml:space="preserve">福田化成　　　　              </v>
          </cell>
        </row>
        <row r="248">
          <cell r="A248" t="str">
            <v>H</v>
          </cell>
          <cell r="B248">
            <v>4</v>
          </cell>
          <cell r="C248">
            <v>227</v>
          </cell>
          <cell r="D248" t="str">
            <v>K</v>
          </cell>
          <cell r="E248" t="str">
            <v xml:space="preserve">27100366B                </v>
          </cell>
          <cell r="F248" t="str">
            <v xml:space="preserve">CHASSIS  FRV7                           </v>
          </cell>
          <cell r="G248">
            <v>1</v>
          </cell>
          <cell r="H248">
            <v>93</v>
          </cell>
          <cell r="I248">
            <v>89</v>
          </cell>
          <cell r="J248">
            <v>89</v>
          </cell>
          <cell r="K248">
            <v>3.23</v>
          </cell>
          <cell r="N248" t="str">
            <v xml:space="preserve"> T</v>
          </cell>
          <cell r="O248">
            <v>85</v>
          </cell>
          <cell r="P248">
            <v>85</v>
          </cell>
          <cell r="Q248">
            <v>452110</v>
          </cell>
          <cell r="R248">
            <v>-4</v>
          </cell>
          <cell r="T248" t="str">
            <v xml:space="preserve"> NEGO</v>
          </cell>
          <cell r="U248" t="str">
            <v xml:space="preserve">不動金属工業　                </v>
          </cell>
        </row>
        <row r="249">
          <cell r="A249" t="str">
            <v>J</v>
          </cell>
          <cell r="B249">
            <v>4</v>
          </cell>
          <cell r="C249">
            <v>228</v>
          </cell>
          <cell r="D249" t="str">
            <v>K</v>
          </cell>
          <cell r="E249" t="str">
            <v xml:space="preserve">28184801Z                </v>
          </cell>
          <cell r="F249" t="str">
            <v xml:space="preserve">COVER  FR-V77                           </v>
          </cell>
          <cell r="G249">
            <v>1</v>
          </cell>
          <cell r="H249">
            <v>185</v>
          </cell>
          <cell r="I249">
            <v>183.81</v>
          </cell>
          <cell r="J249">
            <v>183.81</v>
          </cell>
          <cell r="K249">
            <v>5.5720000000000001</v>
          </cell>
          <cell r="L249">
            <v>150</v>
          </cell>
          <cell r="M249" t="str">
            <v>順送ﾌﾟﾚｽ業者変更</v>
          </cell>
          <cell r="N249" t="str">
            <v xml:space="preserve"> T</v>
          </cell>
          <cell r="O249">
            <v>150</v>
          </cell>
          <cell r="P249">
            <v>150</v>
          </cell>
          <cell r="Q249">
            <v>452110</v>
          </cell>
          <cell r="R249">
            <v>-33.81</v>
          </cell>
          <cell r="T249" t="str">
            <v xml:space="preserve"> 順送ﾌﾟﾚｽ業者変更</v>
          </cell>
          <cell r="U249" t="str">
            <v xml:space="preserve">不動金属工業　                </v>
          </cell>
        </row>
        <row r="250">
          <cell r="A250" t="str">
            <v>F</v>
          </cell>
          <cell r="B250">
            <v>4</v>
          </cell>
          <cell r="C250">
            <v>229</v>
          </cell>
          <cell r="D250" t="str">
            <v>K</v>
          </cell>
          <cell r="E250" t="str">
            <v>24611660</v>
          </cell>
          <cell r="F250" t="str">
            <v xml:space="preserve">DOOR                                    </v>
          </cell>
          <cell r="G250">
            <v>1</v>
          </cell>
          <cell r="H250">
            <v>30</v>
          </cell>
          <cell r="I250">
            <v>24</v>
          </cell>
          <cell r="J250">
            <v>24</v>
          </cell>
          <cell r="K250">
            <v>0.48039999999999999</v>
          </cell>
          <cell r="L250">
            <v>15.5572736</v>
          </cell>
          <cell r="M250" t="str">
            <v xml:space="preserve"> IPC検討</v>
          </cell>
          <cell r="N250" t="str">
            <v xml:space="preserve"> M</v>
          </cell>
          <cell r="O250">
            <v>15.56</v>
          </cell>
          <cell r="P250">
            <v>15.56</v>
          </cell>
          <cell r="Q250">
            <v>635020</v>
          </cell>
          <cell r="R250">
            <v>-8.44</v>
          </cell>
          <cell r="T250" t="str">
            <v xml:space="preserve"> IPC or NEGO</v>
          </cell>
          <cell r="U250" t="str">
            <v xml:space="preserve">大伸プラスチック              </v>
          </cell>
        </row>
        <row r="251">
          <cell r="A251" t="str">
            <v>H</v>
          </cell>
          <cell r="B251">
            <v>4</v>
          </cell>
          <cell r="C251">
            <v>230</v>
          </cell>
          <cell r="D251" t="str">
            <v>K</v>
          </cell>
          <cell r="E251" t="str">
            <v>27262600</v>
          </cell>
          <cell r="F251" t="str">
            <v xml:space="preserve">PLATE (S) CHR-185SU                     </v>
          </cell>
          <cell r="G251">
            <v>1</v>
          </cell>
          <cell r="H251">
            <v>3.5</v>
          </cell>
          <cell r="I251">
            <v>3.4</v>
          </cell>
          <cell r="J251">
            <v>3.4</v>
          </cell>
          <cell r="L251">
            <v>0</v>
          </cell>
          <cell r="O251">
            <v>3.4</v>
          </cell>
          <cell r="P251">
            <v>3.4</v>
          </cell>
          <cell r="Q251">
            <v>430410</v>
          </cell>
          <cell r="R251">
            <v>0</v>
          </cell>
          <cell r="U251" t="str">
            <v xml:space="preserve">千代田インテグレ　㈱          </v>
          </cell>
        </row>
        <row r="252">
          <cell r="A252" t="str">
            <v>H</v>
          </cell>
          <cell r="B252">
            <v>4</v>
          </cell>
          <cell r="C252">
            <v>231</v>
          </cell>
          <cell r="D252" t="str">
            <v>K</v>
          </cell>
          <cell r="E252" t="str">
            <v>28175253</v>
          </cell>
          <cell r="F252" t="str">
            <v xml:space="preserve">ISO PLT                                 </v>
          </cell>
          <cell r="G252">
            <v>1</v>
          </cell>
          <cell r="H252">
            <v>6.5</v>
          </cell>
          <cell r="I252">
            <v>6.2</v>
          </cell>
          <cell r="J252">
            <v>6.2</v>
          </cell>
          <cell r="K252">
            <v>9.7100000000000006E-2</v>
          </cell>
          <cell r="L252">
            <v>3.1444864000000003</v>
          </cell>
          <cell r="M252" t="str">
            <v xml:space="preserve"> IPC検討</v>
          </cell>
          <cell r="N252" t="str">
            <v xml:space="preserve"> M</v>
          </cell>
          <cell r="O252">
            <v>3.38</v>
          </cell>
          <cell r="P252">
            <v>3.38</v>
          </cell>
          <cell r="Q252">
            <v>430410</v>
          </cell>
          <cell r="R252">
            <v>-2.8200000000000003</v>
          </cell>
          <cell r="T252" t="str">
            <v xml:space="preserve"> IPC</v>
          </cell>
          <cell r="U252" t="str">
            <v xml:space="preserve">千代田インテグレ　㈱          </v>
          </cell>
        </row>
        <row r="253">
          <cell r="A253" t="str">
            <v>R</v>
          </cell>
          <cell r="B253">
            <v>4</v>
          </cell>
          <cell r="C253">
            <v>232</v>
          </cell>
          <cell r="D253" t="str">
            <v>K</v>
          </cell>
          <cell r="E253" t="str">
            <v>29110057</v>
          </cell>
          <cell r="F253" t="str">
            <v xml:space="preserve">2MEN-TAPE W2 T4000                      </v>
          </cell>
          <cell r="G253">
            <v>0.01</v>
          </cell>
          <cell r="H253">
            <v>2.95</v>
          </cell>
          <cell r="I253">
            <v>2.9</v>
          </cell>
          <cell r="J253">
            <v>0.03</v>
          </cell>
          <cell r="M253" t="str">
            <v xml:space="preserve"> 廃止</v>
          </cell>
          <cell r="O253">
            <v>2.9</v>
          </cell>
          <cell r="P253">
            <v>0.03</v>
          </cell>
          <cell r="Q253">
            <v>430410</v>
          </cell>
          <cell r="R253">
            <v>0</v>
          </cell>
          <cell r="T253" t="str">
            <v xml:space="preserve"> 廃止</v>
          </cell>
          <cell r="U253" t="str">
            <v xml:space="preserve">千代田インテグレ　㈱          </v>
          </cell>
        </row>
        <row r="254">
          <cell r="A254" t="str">
            <v>R</v>
          </cell>
          <cell r="B254">
            <v>4</v>
          </cell>
          <cell r="C254">
            <v>233</v>
          </cell>
          <cell r="D254" t="str">
            <v>K</v>
          </cell>
          <cell r="E254" t="str">
            <v>29110141</v>
          </cell>
          <cell r="F254" t="str">
            <v xml:space="preserve">NITTO 3301 W50 L100                     </v>
          </cell>
          <cell r="G254">
            <v>0.9</v>
          </cell>
          <cell r="H254">
            <v>1.9</v>
          </cell>
          <cell r="I254">
            <v>1.9</v>
          </cell>
          <cell r="J254">
            <v>1.71</v>
          </cell>
          <cell r="M254" t="str">
            <v xml:space="preserve"> 廃止</v>
          </cell>
          <cell r="O254">
            <v>1.9</v>
          </cell>
          <cell r="P254">
            <v>1.71</v>
          </cell>
          <cell r="Q254">
            <v>420350</v>
          </cell>
          <cell r="R254">
            <v>0</v>
          </cell>
          <cell r="T254" t="str">
            <v xml:space="preserve"> 廃止</v>
          </cell>
          <cell r="U254" t="str">
            <v xml:space="preserve">昭和電気　㈱　　              </v>
          </cell>
        </row>
        <row r="255">
          <cell r="A255" t="str">
            <v>H</v>
          </cell>
          <cell r="B255">
            <v>4</v>
          </cell>
          <cell r="C255">
            <v>234</v>
          </cell>
          <cell r="D255" t="str">
            <v>K</v>
          </cell>
          <cell r="E255" t="str">
            <v>27160461</v>
          </cell>
          <cell r="F255" t="str">
            <v xml:space="preserve">HEAT SINK RAD-132                       </v>
          </cell>
          <cell r="G255">
            <v>1</v>
          </cell>
          <cell r="H255">
            <v>25</v>
          </cell>
          <cell r="I255">
            <v>22</v>
          </cell>
          <cell r="J255">
            <v>22</v>
          </cell>
          <cell r="N255" t="str">
            <v xml:space="preserve"> M</v>
          </cell>
          <cell r="O255">
            <v>13.2</v>
          </cell>
          <cell r="P255">
            <v>13.2</v>
          </cell>
          <cell r="Q255">
            <v>411390</v>
          </cell>
          <cell r="R255">
            <v>-8.8000000000000007</v>
          </cell>
          <cell r="T255" t="str">
            <v xml:space="preserve"> IPC</v>
          </cell>
          <cell r="U255" t="str">
            <v xml:space="preserve">金城電気　㈱　　              </v>
          </cell>
        </row>
        <row r="256">
          <cell r="A256" t="str">
            <v>H</v>
          </cell>
          <cell r="B256">
            <v>4</v>
          </cell>
          <cell r="C256">
            <v>235</v>
          </cell>
          <cell r="D256" t="str">
            <v>K</v>
          </cell>
          <cell r="E256" t="str">
            <v>28133397</v>
          </cell>
          <cell r="F256" t="str">
            <v xml:space="preserve">B PLATE                                 </v>
          </cell>
          <cell r="G256">
            <v>1</v>
          </cell>
          <cell r="H256">
            <v>20</v>
          </cell>
          <cell r="I256">
            <v>18.5</v>
          </cell>
          <cell r="J256">
            <v>18.5</v>
          </cell>
          <cell r="L256" t="str">
            <v>0</v>
          </cell>
          <cell r="M256" t="str">
            <v>削除透明板にシルク</v>
          </cell>
          <cell r="O256">
            <v>0</v>
          </cell>
          <cell r="P256">
            <v>0</v>
          </cell>
          <cell r="Q256">
            <v>441260</v>
          </cell>
          <cell r="R256">
            <v>-18.5</v>
          </cell>
          <cell r="T256" t="str">
            <v xml:space="preserve"> 廃止（PLATEにｼﾙｸ）</v>
          </cell>
          <cell r="U256" t="str">
            <v xml:space="preserve">㈱西淀マーク製作所            </v>
          </cell>
        </row>
        <row r="257">
          <cell r="A257" t="str">
            <v>H</v>
          </cell>
          <cell r="B257">
            <v>4</v>
          </cell>
          <cell r="C257">
            <v>236</v>
          </cell>
          <cell r="D257" t="str">
            <v>K</v>
          </cell>
          <cell r="E257" t="str">
            <v>27300750</v>
          </cell>
          <cell r="F257" t="str">
            <v xml:space="preserve">BUSHING-CORD    ZA                      </v>
          </cell>
          <cell r="G257">
            <v>1</v>
          </cell>
          <cell r="H257">
            <v>4.8</v>
          </cell>
          <cell r="I257">
            <v>4.8</v>
          </cell>
          <cell r="J257">
            <v>4.8</v>
          </cell>
          <cell r="O257">
            <v>4.8</v>
          </cell>
          <cell r="P257">
            <v>4.8</v>
          </cell>
          <cell r="Q257">
            <v>441040</v>
          </cell>
          <cell r="R257">
            <v>0</v>
          </cell>
          <cell r="U257" t="str">
            <v xml:space="preserve">㈱ニフコ　　　                </v>
          </cell>
        </row>
        <row r="258">
          <cell r="A258" t="str">
            <v>J</v>
          </cell>
          <cell r="B258">
            <v>4</v>
          </cell>
          <cell r="C258">
            <v>237</v>
          </cell>
          <cell r="D258" t="str">
            <v>K</v>
          </cell>
          <cell r="E258" t="str">
            <v xml:space="preserve">28330135A                </v>
          </cell>
          <cell r="F258" t="str">
            <v xml:space="preserve">CAP(SCREW)  FRV5                        </v>
          </cell>
          <cell r="G258">
            <v>1</v>
          </cell>
          <cell r="H258">
            <v>3</v>
          </cell>
          <cell r="I258">
            <v>3</v>
          </cell>
          <cell r="J258">
            <v>3</v>
          </cell>
          <cell r="K258">
            <v>9.844E-2</v>
          </cell>
          <cell r="L258">
            <v>3.1878809599999998</v>
          </cell>
          <cell r="M258" t="str">
            <v xml:space="preserve"> 数削減</v>
          </cell>
          <cell r="N258" t="str">
            <v xml:space="preserve"> M</v>
          </cell>
          <cell r="O258">
            <v>2.0999999999999996</v>
          </cell>
          <cell r="P258">
            <v>2.1</v>
          </cell>
          <cell r="Q258">
            <v>440040</v>
          </cell>
          <cell r="R258">
            <v>-0.89999999999999991</v>
          </cell>
          <cell r="T258" t="str">
            <v xml:space="preserve"> IPC</v>
          </cell>
          <cell r="U258" t="str">
            <v xml:space="preserve">㈱ナニワネジ　　　            </v>
          </cell>
        </row>
        <row r="259">
          <cell r="A259" t="str">
            <v>N</v>
          </cell>
          <cell r="B259">
            <v>4</v>
          </cell>
          <cell r="C259">
            <v>238</v>
          </cell>
          <cell r="D259" t="str">
            <v>K</v>
          </cell>
          <cell r="E259" t="str">
            <v>801433</v>
          </cell>
          <cell r="F259" t="str">
            <v xml:space="preserve">T-TAI3SMS8W+14BBC                       </v>
          </cell>
          <cell r="G259">
            <v>4</v>
          </cell>
          <cell r="H259">
            <v>2.1</v>
          </cell>
          <cell r="I259">
            <v>2.1</v>
          </cell>
          <cell r="J259">
            <v>8.4</v>
          </cell>
          <cell r="M259" t="str">
            <v xml:space="preserve"> 数削減</v>
          </cell>
          <cell r="N259" t="str">
            <v xml:space="preserve"> M</v>
          </cell>
          <cell r="O259">
            <v>1.47</v>
          </cell>
          <cell r="P259">
            <v>5.88</v>
          </cell>
          <cell r="Q259">
            <v>440040</v>
          </cell>
          <cell r="R259">
            <v>-2.5200000000000005</v>
          </cell>
          <cell r="T259" t="str">
            <v xml:space="preserve"> IPC</v>
          </cell>
          <cell r="U259" t="str">
            <v xml:space="preserve">㈱ナニワネジ　　　            </v>
          </cell>
        </row>
        <row r="260">
          <cell r="A260" t="str">
            <v>N</v>
          </cell>
          <cell r="B260">
            <v>4</v>
          </cell>
          <cell r="C260">
            <v>239</v>
          </cell>
          <cell r="D260" t="str">
            <v>K</v>
          </cell>
          <cell r="E260" t="str">
            <v>82143010</v>
          </cell>
          <cell r="F260" t="str">
            <v xml:space="preserve">SCREW 3P+10FN BC                        </v>
          </cell>
          <cell r="G260">
            <v>2</v>
          </cell>
          <cell r="H260">
            <v>0.5</v>
          </cell>
          <cell r="I260">
            <v>0.5</v>
          </cell>
          <cell r="J260">
            <v>1</v>
          </cell>
          <cell r="M260" t="str">
            <v xml:space="preserve"> 数削減</v>
          </cell>
          <cell r="N260" t="str">
            <v xml:space="preserve"> M</v>
          </cell>
          <cell r="O260">
            <v>0.35</v>
          </cell>
          <cell r="P260">
            <v>0.7</v>
          </cell>
          <cell r="Q260">
            <v>440040</v>
          </cell>
          <cell r="R260">
            <v>-0.30000000000000004</v>
          </cell>
          <cell r="T260" t="str">
            <v xml:space="preserve"> IPC</v>
          </cell>
          <cell r="U260" t="str">
            <v xml:space="preserve">㈱ナニワネジ　　　            </v>
          </cell>
        </row>
        <row r="261">
          <cell r="A261" t="str">
            <v>N</v>
          </cell>
          <cell r="B261">
            <v>4</v>
          </cell>
          <cell r="C261">
            <v>240</v>
          </cell>
          <cell r="D261" t="str">
            <v>K</v>
          </cell>
          <cell r="E261" t="str">
            <v>830440089</v>
          </cell>
          <cell r="F261" t="str">
            <v xml:space="preserve">4TTC+8C BC                              </v>
          </cell>
          <cell r="G261">
            <v>4</v>
          </cell>
          <cell r="H261">
            <v>0.95</v>
          </cell>
          <cell r="I261">
            <v>0.95</v>
          </cell>
          <cell r="J261">
            <v>3.8</v>
          </cell>
          <cell r="M261" t="str">
            <v xml:space="preserve"> 数削減</v>
          </cell>
          <cell r="N261" t="str">
            <v xml:space="preserve"> M</v>
          </cell>
          <cell r="O261">
            <v>0.66499999999999992</v>
          </cell>
          <cell r="P261">
            <v>2.66</v>
          </cell>
          <cell r="Q261">
            <v>440040</v>
          </cell>
          <cell r="R261">
            <v>-1.1399999999999997</v>
          </cell>
          <cell r="T261" t="str">
            <v xml:space="preserve"> IPC      or</v>
          </cell>
          <cell r="U261" t="str">
            <v xml:space="preserve">㈱ナニワネジ　　　            </v>
          </cell>
        </row>
        <row r="262">
          <cell r="A262" t="str">
            <v>N</v>
          </cell>
          <cell r="B262">
            <v>4</v>
          </cell>
          <cell r="C262">
            <v>241</v>
          </cell>
          <cell r="D262" t="str">
            <v>K</v>
          </cell>
          <cell r="E262" t="str">
            <v>838120080</v>
          </cell>
          <cell r="F262" t="str">
            <v xml:space="preserve">TAIT 2TTB+8P                            </v>
          </cell>
          <cell r="G262">
            <v>1</v>
          </cell>
          <cell r="H262">
            <v>0.55000000000000004</v>
          </cell>
          <cell r="I262">
            <v>0.5</v>
          </cell>
          <cell r="J262">
            <v>0.5</v>
          </cell>
          <cell r="M262" t="str">
            <v xml:space="preserve"> 数削減</v>
          </cell>
          <cell r="N262" t="str">
            <v xml:space="preserve"> M</v>
          </cell>
          <cell r="O262">
            <v>0.35</v>
          </cell>
          <cell r="P262">
            <v>0.35</v>
          </cell>
          <cell r="Q262">
            <v>440040</v>
          </cell>
          <cell r="R262">
            <v>-0.15000000000000002</v>
          </cell>
          <cell r="T262" t="str">
            <v xml:space="preserve"> IPC    　数削減</v>
          </cell>
          <cell r="U262" t="str">
            <v xml:space="preserve">㈱ナニワネジ　　　            </v>
          </cell>
        </row>
        <row r="263">
          <cell r="A263" t="str">
            <v>N</v>
          </cell>
          <cell r="B263">
            <v>4</v>
          </cell>
          <cell r="C263">
            <v>242</v>
          </cell>
          <cell r="D263" t="str">
            <v>K</v>
          </cell>
          <cell r="E263" t="str">
            <v>838130088</v>
          </cell>
          <cell r="F263" t="str">
            <v xml:space="preserve">3TTB+8B                                 </v>
          </cell>
          <cell r="G263">
            <v>52</v>
          </cell>
          <cell r="H263">
            <v>0.33</v>
          </cell>
          <cell r="I263">
            <v>0.28999999999999998</v>
          </cell>
          <cell r="J263">
            <v>15.08</v>
          </cell>
          <cell r="M263" t="str">
            <v xml:space="preserve"> 数削減</v>
          </cell>
          <cell r="N263" t="str">
            <v xml:space="preserve"> M</v>
          </cell>
          <cell r="O263">
            <v>0.20299999999999999</v>
          </cell>
          <cell r="P263">
            <v>10.56</v>
          </cell>
          <cell r="Q263">
            <v>440040</v>
          </cell>
          <cell r="R263">
            <v>-4.5199999999999996</v>
          </cell>
          <cell r="T263" t="str">
            <v xml:space="preserve"> IPC</v>
          </cell>
          <cell r="U263" t="str">
            <v xml:space="preserve">㈱ナニワネジ　　　            </v>
          </cell>
        </row>
        <row r="264">
          <cell r="A264" t="str">
            <v>N</v>
          </cell>
          <cell r="B264">
            <v>4</v>
          </cell>
          <cell r="C264">
            <v>243</v>
          </cell>
          <cell r="D264" t="str">
            <v>K</v>
          </cell>
          <cell r="E264" t="str">
            <v>838426088</v>
          </cell>
          <cell r="F264" t="str">
            <v xml:space="preserve">2.6TTB+8BBC                             </v>
          </cell>
          <cell r="G264">
            <v>1</v>
          </cell>
          <cell r="H264">
            <v>0.39</v>
          </cell>
          <cell r="I264">
            <v>0.39</v>
          </cell>
          <cell r="J264">
            <v>0.39</v>
          </cell>
          <cell r="M264" t="str">
            <v xml:space="preserve"> 数削減</v>
          </cell>
          <cell r="N264" t="str">
            <v xml:space="preserve"> M</v>
          </cell>
          <cell r="O264">
            <v>0.27299999999999996</v>
          </cell>
          <cell r="P264">
            <v>0.27</v>
          </cell>
          <cell r="Q264">
            <v>440040</v>
          </cell>
          <cell r="R264">
            <v>-0.12</v>
          </cell>
          <cell r="T264" t="str">
            <v xml:space="preserve"> IPC</v>
          </cell>
          <cell r="U264" t="str">
            <v xml:space="preserve">㈱ナニワネジ　　　            </v>
          </cell>
        </row>
        <row r="265">
          <cell r="A265" t="str">
            <v>N</v>
          </cell>
          <cell r="B265">
            <v>4</v>
          </cell>
          <cell r="C265">
            <v>244</v>
          </cell>
          <cell r="D265" t="str">
            <v>K</v>
          </cell>
          <cell r="E265" t="str">
            <v>838430068</v>
          </cell>
          <cell r="F265" t="str">
            <v xml:space="preserve">3TTB+6BBC                               </v>
          </cell>
          <cell r="G265">
            <v>3</v>
          </cell>
          <cell r="H265">
            <v>0.5</v>
          </cell>
          <cell r="I265">
            <v>0.45</v>
          </cell>
          <cell r="J265">
            <v>1.35</v>
          </cell>
          <cell r="M265" t="str">
            <v xml:space="preserve"> 数削減</v>
          </cell>
          <cell r="N265" t="str">
            <v xml:space="preserve"> M</v>
          </cell>
          <cell r="O265">
            <v>0.315</v>
          </cell>
          <cell r="P265">
            <v>0.95</v>
          </cell>
          <cell r="Q265">
            <v>440040</v>
          </cell>
          <cell r="R265">
            <v>-0.40000000000000013</v>
          </cell>
          <cell r="T265" t="str">
            <v xml:space="preserve"> IPC</v>
          </cell>
          <cell r="U265" t="str">
            <v xml:space="preserve">㈱ナニワネジ　　　            </v>
          </cell>
        </row>
        <row r="266">
          <cell r="A266" t="str">
            <v>N</v>
          </cell>
          <cell r="B266">
            <v>4</v>
          </cell>
          <cell r="C266">
            <v>245</v>
          </cell>
          <cell r="D266" t="str">
            <v>K</v>
          </cell>
          <cell r="E266" t="str">
            <v>838430107</v>
          </cell>
          <cell r="F266" t="str">
            <v xml:space="preserve">SCREW 3TTB+10S BC                       </v>
          </cell>
          <cell r="G266">
            <v>8</v>
          </cell>
          <cell r="H266">
            <v>0.56000000000000005</v>
          </cell>
          <cell r="I266">
            <v>0.5</v>
          </cell>
          <cell r="J266">
            <v>4</v>
          </cell>
          <cell r="M266" t="str">
            <v xml:space="preserve"> 数削減</v>
          </cell>
          <cell r="N266" t="str">
            <v xml:space="preserve"> M</v>
          </cell>
          <cell r="O266">
            <v>0.35</v>
          </cell>
          <cell r="P266">
            <v>2.8</v>
          </cell>
          <cell r="Q266">
            <v>440040</v>
          </cell>
          <cell r="R266">
            <v>-1.2000000000000002</v>
          </cell>
          <cell r="T266" t="str">
            <v xml:space="preserve"> IPC</v>
          </cell>
          <cell r="U266" t="str">
            <v xml:space="preserve">㈱ナニワネジ　　　            </v>
          </cell>
        </row>
        <row r="267">
          <cell r="A267" t="str">
            <v>N</v>
          </cell>
          <cell r="B267">
            <v>4</v>
          </cell>
          <cell r="C267">
            <v>246</v>
          </cell>
          <cell r="D267" t="str">
            <v>K</v>
          </cell>
          <cell r="E267" t="str">
            <v>838930088</v>
          </cell>
          <cell r="F267" t="str">
            <v xml:space="preserve">SCREW 3TTB+8B(UN)                       </v>
          </cell>
          <cell r="G267">
            <v>6</v>
          </cell>
          <cell r="H267">
            <v>0.47</v>
          </cell>
          <cell r="I267">
            <v>0.36</v>
          </cell>
          <cell r="J267">
            <v>2.16</v>
          </cell>
          <cell r="M267" t="str">
            <v xml:space="preserve"> 数削減</v>
          </cell>
          <cell r="N267" t="str">
            <v xml:space="preserve"> M</v>
          </cell>
          <cell r="O267">
            <v>0.252</v>
          </cell>
          <cell r="P267">
            <v>1.51</v>
          </cell>
          <cell r="Q267">
            <v>440040</v>
          </cell>
          <cell r="R267">
            <v>-0.65000000000000013</v>
          </cell>
          <cell r="T267" t="str">
            <v xml:space="preserve"> IPC</v>
          </cell>
          <cell r="U267" t="str">
            <v xml:space="preserve">㈱ナニワネジ　　　            </v>
          </cell>
        </row>
        <row r="268">
          <cell r="A268" t="str">
            <v>J</v>
          </cell>
          <cell r="B268">
            <v>4</v>
          </cell>
          <cell r="C268">
            <v>247</v>
          </cell>
          <cell r="D268" t="str">
            <v>K</v>
          </cell>
          <cell r="E268" t="str">
            <v>27212250</v>
          </cell>
          <cell r="F268" t="str">
            <v xml:space="preserve">F PANEL  FR-V77                         </v>
          </cell>
          <cell r="G268">
            <v>1</v>
          </cell>
          <cell r="H268">
            <v>228</v>
          </cell>
          <cell r="I268">
            <v>260</v>
          </cell>
          <cell r="J268">
            <v>260</v>
          </cell>
          <cell r="K268">
            <v>9.3149999999999995</v>
          </cell>
          <cell r="L268">
            <v>220</v>
          </cell>
          <cell r="M268" t="str">
            <v>2丁付け</v>
          </cell>
          <cell r="N268" t="str">
            <v xml:space="preserve"> C</v>
          </cell>
          <cell r="O268">
            <v>220</v>
          </cell>
          <cell r="P268">
            <v>220</v>
          </cell>
          <cell r="Q268">
            <v>303570</v>
          </cell>
          <cell r="R268">
            <v>-40</v>
          </cell>
          <cell r="T268" t="str">
            <v xml:space="preserve"> 常栄と競合（2丁付検討）</v>
          </cell>
          <cell r="U268" t="str">
            <v xml:space="preserve">㈱アンドウ製作所　　          </v>
          </cell>
        </row>
        <row r="269">
          <cell r="A269" t="str">
            <v>J</v>
          </cell>
          <cell r="B269">
            <v>4</v>
          </cell>
          <cell r="C269">
            <v>248</v>
          </cell>
          <cell r="D269" t="str">
            <v>K</v>
          </cell>
          <cell r="E269" t="str">
            <v>28191902</v>
          </cell>
          <cell r="F269" t="str">
            <v xml:space="preserve">CLEAR PLT                               </v>
          </cell>
          <cell r="G269">
            <v>1</v>
          </cell>
          <cell r="H269">
            <v>150</v>
          </cell>
          <cell r="I269">
            <v>81</v>
          </cell>
          <cell r="J269">
            <v>81</v>
          </cell>
          <cell r="K269">
            <v>1.2</v>
          </cell>
          <cell r="L269">
            <v>38.860799999999998</v>
          </cell>
          <cell r="M269" t="str">
            <v xml:space="preserve"> IPC検討</v>
          </cell>
          <cell r="N269" t="str">
            <v xml:space="preserve"> T</v>
          </cell>
          <cell r="O269">
            <v>78</v>
          </cell>
          <cell r="P269">
            <v>78</v>
          </cell>
          <cell r="Q269">
            <v>401220</v>
          </cell>
          <cell r="R269">
            <v>-3</v>
          </cell>
          <cell r="T269" t="str">
            <v xml:space="preserve"> NEGO</v>
          </cell>
          <cell r="U269" t="str">
            <v xml:space="preserve">旭シルク印刷　㈱　            </v>
          </cell>
        </row>
        <row r="270">
          <cell r="A270" t="str">
            <v>J</v>
          </cell>
          <cell r="B270">
            <v>4</v>
          </cell>
          <cell r="C270">
            <v>249</v>
          </cell>
          <cell r="D270" t="str">
            <v>K</v>
          </cell>
          <cell r="E270" t="str">
            <v>28198913</v>
          </cell>
          <cell r="F270" t="str">
            <v xml:space="preserve">FACET                                   </v>
          </cell>
          <cell r="G270">
            <v>1</v>
          </cell>
          <cell r="H270">
            <v>4</v>
          </cell>
          <cell r="I270">
            <v>4</v>
          </cell>
          <cell r="J270">
            <v>4</v>
          </cell>
          <cell r="M270" t="str">
            <v xml:space="preserve"> IPC検討</v>
          </cell>
          <cell r="O270">
            <v>4</v>
          </cell>
          <cell r="P270">
            <v>4</v>
          </cell>
          <cell r="Q270">
            <v>401220</v>
          </cell>
          <cell r="R270">
            <v>0</v>
          </cell>
          <cell r="U270" t="str">
            <v xml:space="preserve">旭シルク印刷　㈱　            </v>
          </cell>
        </row>
        <row r="271">
          <cell r="A271" t="str">
            <v>J</v>
          </cell>
          <cell r="B271">
            <v>4</v>
          </cell>
          <cell r="C271">
            <v>250</v>
          </cell>
          <cell r="D271" t="str">
            <v>K</v>
          </cell>
          <cell r="E271" t="str">
            <v>28325847</v>
          </cell>
          <cell r="F271" t="str">
            <v xml:space="preserve">KNOB(SEL)                               </v>
          </cell>
          <cell r="G271">
            <v>1</v>
          </cell>
          <cell r="H271">
            <v>19</v>
          </cell>
          <cell r="I271">
            <v>12</v>
          </cell>
          <cell r="J271">
            <v>12</v>
          </cell>
          <cell r="M271" t="str">
            <v xml:space="preserve"> IPC検討</v>
          </cell>
          <cell r="O271">
            <v>12</v>
          </cell>
          <cell r="P271">
            <v>12</v>
          </cell>
          <cell r="Q271">
            <v>401220</v>
          </cell>
          <cell r="R271">
            <v>0</v>
          </cell>
          <cell r="U271" t="str">
            <v xml:space="preserve">旭シルク印刷　㈱　            </v>
          </cell>
        </row>
        <row r="272">
          <cell r="A272" t="str">
            <v>J</v>
          </cell>
          <cell r="B272">
            <v>4</v>
          </cell>
          <cell r="C272">
            <v>251</v>
          </cell>
          <cell r="D272" t="str">
            <v>K</v>
          </cell>
          <cell r="E272" t="str">
            <v>28325870</v>
          </cell>
          <cell r="F272" t="str">
            <v xml:space="preserve">KNOB(AMCS)                              </v>
          </cell>
          <cell r="G272">
            <v>1</v>
          </cell>
          <cell r="H272">
            <v>19</v>
          </cell>
          <cell r="I272">
            <v>15.2</v>
          </cell>
          <cell r="J272">
            <v>15.2</v>
          </cell>
          <cell r="L272" t="str">
            <v>0</v>
          </cell>
          <cell r="M272" t="str">
            <v>削除</v>
          </cell>
          <cell r="O272">
            <v>15.2</v>
          </cell>
          <cell r="P272">
            <v>15.2</v>
          </cell>
          <cell r="Q272">
            <v>460450</v>
          </cell>
          <cell r="R272">
            <v>0</v>
          </cell>
          <cell r="U272" t="str">
            <v xml:space="preserve">ミナト化成　㈱　　            </v>
          </cell>
        </row>
        <row r="273">
          <cell r="A273" t="str">
            <v>H</v>
          </cell>
          <cell r="B273">
            <v>4</v>
          </cell>
          <cell r="C273">
            <v>252</v>
          </cell>
          <cell r="D273" t="str">
            <v>K</v>
          </cell>
          <cell r="E273" t="str">
            <v>27111182</v>
          </cell>
          <cell r="F273" t="str">
            <v xml:space="preserve">F BRACKET AS  FR-V77                    </v>
          </cell>
          <cell r="G273">
            <v>1</v>
          </cell>
          <cell r="H273">
            <v>210</v>
          </cell>
          <cell r="I273">
            <v>168</v>
          </cell>
          <cell r="J273">
            <v>168</v>
          </cell>
          <cell r="K273">
            <v>2.7930000000000001</v>
          </cell>
          <cell r="L273">
            <v>90.448511999999994</v>
          </cell>
          <cell r="M273" t="str">
            <v xml:space="preserve"> IPC検討</v>
          </cell>
          <cell r="N273" t="str">
            <v xml:space="preserve"> M</v>
          </cell>
          <cell r="O273">
            <v>90</v>
          </cell>
          <cell r="P273">
            <v>90</v>
          </cell>
          <cell r="Q273">
            <v>460920</v>
          </cell>
          <cell r="R273">
            <v>-78</v>
          </cell>
          <cell r="T273" t="str">
            <v xml:space="preserve"> IPC or NEGO（＠152.-）</v>
          </cell>
          <cell r="U273" t="str">
            <v xml:space="preserve">マルサンレックス（株）        </v>
          </cell>
        </row>
        <row r="274">
          <cell r="A274" t="str">
            <v>J</v>
          </cell>
          <cell r="B274">
            <v>4</v>
          </cell>
          <cell r="C274">
            <v>253</v>
          </cell>
          <cell r="D274" t="str">
            <v>K</v>
          </cell>
          <cell r="E274" t="str">
            <v>28148463</v>
          </cell>
          <cell r="F274" t="str">
            <v xml:space="preserve">DOOR(CD)                                </v>
          </cell>
          <cell r="G274">
            <v>1</v>
          </cell>
          <cell r="H274">
            <v>41</v>
          </cell>
          <cell r="I274">
            <v>41</v>
          </cell>
          <cell r="J274">
            <v>41</v>
          </cell>
          <cell r="K274">
            <v>1</v>
          </cell>
          <cell r="L274">
            <v>32.384</v>
          </cell>
          <cell r="M274" t="str">
            <v xml:space="preserve"> IPC検討</v>
          </cell>
          <cell r="N274" t="str">
            <v xml:space="preserve"> M</v>
          </cell>
          <cell r="O274">
            <v>32.380000000000003</v>
          </cell>
          <cell r="P274">
            <v>32.380000000000003</v>
          </cell>
          <cell r="Q274">
            <v>460920</v>
          </cell>
          <cell r="R274">
            <v>-8.6199999999999974</v>
          </cell>
          <cell r="T274" t="str">
            <v xml:space="preserve"> IPC</v>
          </cell>
          <cell r="U274" t="str">
            <v xml:space="preserve">マルサンレックス（株）        </v>
          </cell>
        </row>
        <row r="275">
          <cell r="A275" t="str">
            <v>J</v>
          </cell>
          <cell r="B275">
            <v>4</v>
          </cell>
          <cell r="C275">
            <v>254</v>
          </cell>
          <cell r="D275" t="str">
            <v>K</v>
          </cell>
          <cell r="E275" t="str">
            <v>28325846</v>
          </cell>
          <cell r="F275" t="str">
            <v xml:space="preserve">KNOB(VOL)AS                             </v>
          </cell>
          <cell r="G275">
            <v>1</v>
          </cell>
          <cell r="H275">
            <v>170</v>
          </cell>
          <cell r="I275">
            <v>160</v>
          </cell>
          <cell r="J275">
            <v>160</v>
          </cell>
          <cell r="L275">
            <v>30</v>
          </cell>
          <cell r="M275" t="str">
            <v>ﾓｰﾙﾄﾞ</v>
          </cell>
          <cell r="N275" t="str">
            <v xml:space="preserve"> C</v>
          </cell>
          <cell r="O275">
            <v>30</v>
          </cell>
          <cell r="P275">
            <v>30</v>
          </cell>
          <cell r="Q275">
            <v>460920</v>
          </cell>
          <cell r="R275">
            <v>-130</v>
          </cell>
          <cell r="T275" t="str">
            <v xml:space="preserve"> 仕様（ｱﾙﾐ廃止）</v>
          </cell>
          <cell r="U275" t="str">
            <v xml:space="preserve">マルサンレックス（株）        </v>
          </cell>
        </row>
        <row r="276">
          <cell r="A276" t="str">
            <v>K</v>
          </cell>
          <cell r="B276">
            <v>4</v>
          </cell>
          <cell r="C276">
            <v>255</v>
          </cell>
          <cell r="D276" t="str">
            <v>K</v>
          </cell>
          <cell r="E276" t="str">
            <v>282321</v>
          </cell>
          <cell r="F276" t="str">
            <v xml:space="preserve">FUUKAN BARI 15MM平                      </v>
          </cell>
          <cell r="G276">
            <v>4</v>
          </cell>
          <cell r="H276">
            <v>0.25</v>
          </cell>
          <cell r="I276">
            <v>0.25</v>
          </cell>
          <cell r="J276">
            <v>1</v>
          </cell>
          <cell r="O276">
            <v>0.25</v>
          </cell>
          <cell r="P276">
            <v>1</v>
          </cell>
          <cell r="Q276">
            <v>620950</v>
          </cell>
          <cell r="R276">
            <v>0</v>
          </cell>
          <cell r="U276" t="str">
            <v xml:space="preserve">シンワ（株）                  </v>
          </cell>
        </row>
        <row r="277">
          <cell r="A277" t="str">
            <v>T</v>
          </cell>
          <cell r="B277">
            <v>4</v>
          </cell>
          <cell r="C277">
            <v>256</v>
          </cell>
          <cell r="D277" t="str">
            <v>K</v>
          </cell>
          <cell r="E277" t="str">
            <v>24840135</v>
          </cell>
          <cell r="F277" t="str">
            <v xml:space="preserve">BOSS(PCB3)                              </v>
          </cell>
          <cell r="G277">
            <v>1</v>
          </cell>
          <cell r="H277">
            <v>6.6</v>
          </cell>
          <cell r="I277">
            <v>4.2300000000000004</v>
          </cell>
          <cell r="J277">
            <v>4.2300000000000004</v>
          </cell>
          <cell r="K277">
            <v>0.15290000000000001</v>
          </cell>
          <cell r="L277">
            <v>4.9515136000000002</v>
          </cell>
          <cell r="M277" t="str">
            <v>すでに IPC調達</v>
          </cell>
          <cell r="O277">
            <v>4.2300000000000004</v>
          </cell>
          <cell r="P277">
            <v>4.2300000000000004</v>
          </cell>
          <cell r="Q277">
            <v>850585</v>
          </cell>
          <cell r="R277">
            <v>0</v>
          </cell>
          <cell r="U277" t="str">
            <v xml:space="preserve">□ＭＬ　ＩＰＣ                </v>
          </cell>
        </row>
        <row r="278">
          <cell r="A278" t="str">
            <v>T</v>
          </cell>
          <cell r="B278">
            <v>4</v>
          </cell>
          <cell r="C278">
            <v>257</v>
          </cell>
          <cell r="D278" t="str">
            <v>K</v>
          </cell>
          <cell r="E278" t="str">
            <v xml:space="preserve">27130817A                </v>
          </cell>
          <cell r="F278" t="str">
            <v xml:space="preserve">BRACKET(CD)  FRV7                       </v>
          </cell>
          <cell r="G278">
            <v>1</v>
          </cell>
          <cell r="H278">
            <v>78</v>
          </cell>
          <cell r="I278">
            <v>39.299999999999997</v>
          </cell>
          <cell r="J278">
            <v>39.299999999999997</v>
          </cell>
          <cell r="K278">
            <v>1.1805000000000001</v>
          </cell>
          <cell r="L278">
            <v>38.229312000000007</v>
          </cell>
          <cell r="M278" t="str">
            <v>すでに IPC調達</v>
          </cell>
          <cell r="N278" t="str">
            <v xml:space="preserve"> T</v>
          </cell>
          <cell r="O278">
            <v>35.4</v>
          </cell>
          <cell r="P278">
            <v>35.4</v>
          </cell>
          <cell r="Q278">
            <v>850585</v>
          </cell>
          <cell r="R278">
            <v>-3.8999999999999986</v>
          </cell>
          <cell r="T278" t="str">
            <v xml:space="preserve"> IPCへNEGO</v>
          </cell>
          <cell r="U278" t="str">
            <v xml:space="preserve">□ＭＬ　ＩＰＣ                </v>
          </cell>
        </row>
        <row r="279">
          <cell r="A279" t="str">
            <v>T</v>
          </cell>
          <cell r="B279">
            <v>4</v>
          </cell>
          <cell r="C279">
            <v>258</v>
          </cell>
          <cell r="D279" t="str">
            <v>K</v>
          </cell>
          <cell r="E279" t="str">
            <v>27160350</v>
          </cell>
          <cell r="F279" t="str">
            <v xml:space="preserve">HEAT SINK CR-185                        </v>
          </cell>
          <cell r="G279">
            <v>1</v>
          </cell>
          <cell r="H279">
            <v>123.03</v>
          </cell>
          <cell r="I279">
            <v>64.11</v>
          </cell>
          <cell r="J279">
            <v>64.11</v>
          </cell>
          <cell r="K279">
            <v>2.3199999999999998</v>
          </cell>
          <cell r="L279">
            <v>75.130879999999991</v>
          </cell>
          <cell r="M279" t="str">
            <v>すでに IPC調達</v>
          </cell>
          <cell r="N279" t="str">
            <v xml:space="preserve"> T</v>
          </cell>
          <cell r="O279">
            <v>57</v>
          </cell>
          <cell r="P279">
            <v>57</v>
          </cell>
          <cell r="Q279">
            <v>850585</v>
          </cell>
          <cell r="R279">
            <v>-7.1099999999999994</v>
          </cell>
          <cell r="T279" t="str">
            <v xml:space="preserve"> IPCへNEGO</v>
          </cell>
          <cell r="U279" t="str">
            <v xml:space="preserve">□ＭＬ　ＩＰＣ                </v>
          </cell>
        </row>
        <row r="280">
          <cell r="A280" t="str">
            <v>T</v>
          </cell>
          <cell r="B280">
            <v>4</v>
          </cell>
          <cell r="C280">
            <v>259</v>
          </cell>
          <cell r="D280" t="str">
            <v>K</v>
          </cell>
          <cell r="E280" t="str">
            <v>27160471</v>
          </cell>
          <cell r="F280" t="str">
            <v xml:space="preserve">HEAT SINK RAD-140                       </v>
          </cell>
          <cell r="G280">
            <v>1</v>
          </cell>
          <cell r="H280">
            <v>21.5</v>
          </cell>
          <cell r="I280">
            <v>10.72</v>
          </cell>
          <cell r="J280">
            <v>10.72</v>
          </cell>
          <cell r="L280">
            <v>0</v>
          </cell>
          <cell r="M280" t="str">
            <v>すでに IPC調達</v>
          </cell>
          <cell r="N280" t="str">
            <v xml:space="preserve"> T</v>
          </cell>
          <cell r="O280">
            <v>9.6</v>
          </cell>
          <cell r="P280">
            <v>9.6</v>
          </cell>
          <cell r="Q280">
            <v>850585</v>
          </cell>
          <cell r="R280">
            <v>-1.120000000000001</v>
          </cell>
          <cell r="T280" t="str">
            <v xml:space="preserve"> IPCへNEGO</v>
          </cell>
          <cell r="U280" t="str">
            <v xml:space="preserve">□ＭＬ　ＩＰＣ                </v>
          </cell>
        </row>
        <row r="281">
          <cell r="A281" t="str">
            <v>T</v>
          </cell>
          <cell r="B281">
            <v>4</v>
          </cell>
          <cell r="C281">
            <v>260</v>
          </cell>
          <cell r="D281" t="str">
            <v>K</v>
          </cell>
          <cell r="E281" t="str">
            <v>27160472</v>
          </cell>
          <cell r="F281" t="str">
            <v xml:space="preserve">HEAT SINK RAD-141                       </v>
          </cell>
          <cell r="G281">
            <v>1</v>
          </cell>
          <cell r="H281">
            <v>24.5</v>
          </cell>
          <cell r="I281">
            <v>12.77</v>
          </cell>
          <cell r="J281">
            <v>12.77</v>
          </cell>
          <cell r="L281">
            <v>0</v>
          </cell>
          <cell r="M281" t="str">
            <v>すでに IPC調達</v>
          </cell>
          <cell r="N281" t="str">
            <v xml:space="preserve"> T</v>
          </cell>
          <cell r="O281">
            <v>11.5</v>
          </cell>
          <cell r="P281">
            <v>11.5</v>
          </cell>
          <cell r="Q281">
            <v>850585</v>
          </cell>
          <cell r="R281">
            <v>-1.2699999999999996</v>
          </cell>
          <cell r="T281" t="str">
            <v xml:space="preserve"> IPCへNEGO</v>
          </cell>
          <cell r="U281" t="str">
            <v xml:space="preserve">□ＭＬ　ＩＰＣ                </v>
          </cell>
        </row>
        <row r="282">
          <cell r="A282" t="str">
            <v>T</v>
          </cell>
          <cell r="B282">
            <v>4</v>
          </cell>
          <cell r="C282">
            <v>261</v>
          </cell>
          <cell r="D282" t="str">
            <v>K</v>
          </cell>
          <cell r="E282" t="str">
            <v xml:space="preserve">27175253-1AY             </v>
          </cell>
          <cell r="F282" t="str">
            <v xml:space="preserve">LEG(AS)  FRV5                           </v>
          </cell>
          <cell r="G282">
            <v>4</v>
          </cell>
          <cell r="H282">
            <v>10</v>
          </cell>
          <cell r="I282">
            <v>9.1199999999999992</v>
          </cell>
          <cell r="J282">
            <v>36.479999999999997</v>
          </cell>
          <cell r="K282">
            <v>1.32</v>
          </cell>
          <cell r="L282">
            <v>42.746879999999997</v>
          </cell>
          <cell r="M282" t="str">
            <v>すでに IPC調達</v>
          </cell>
          <cell r="O282">
            <v>9.1199999999999992</v>
          </cell>
          <cell r="P282">
            <v>36.479999999999997</v>
          </cell>
          <cell r="Q282">
            <v>850585</v>
          </cell>
          <cell r="R282">
            <v>0</v>
          </cell>
          <cell r="U282" t="str">
            <v xml:space="preserve">□ＭＬ　ＩＰＣ                </v>
          </cell>
        </row>
        <row r="283">
          <cell r="A283" t="str">
            <v>T</v>
          </cell>
          <cell r="B283">
            <v>4</v>
          </cell>
          <cell r="C283">
            <v>262</v>
          </cell>
          <cell r="D283" t="str">
            <v>K</v>
          </cell>
          <cell r="E283" t="str">
            <v>27191121</v>
          </cell>
          <cell r="F283" t="str">
            <v xml:space="preserve">HOLDER(FL)                              </v>
          </cell>
          <cell r="G283">
            <v>1</v>
          </cell>
          <cell r="H283">
            <v>25</v>
          </cell>
          <cell r="I283">
            <v>8.6199999999999992</v>
          </cell>
          <cell r="J283">
            <v>8.6199999999999992</v>
          </cell>
          <cell r="K283">
            <v>0.22409999999999999</v>
          </cell>
          <cell r="L283">
            <v>7.257254399999999</v>
          </cell>
          <cell r="M283" t="str">
            <v>すでに IPC調達</v>
          </cell>
          <cell r="O283">
            <v>8.6199999999999992</v>
          </cell>
          <cell r="P283">
            <v>8.6199999999999992</v>
          </cell>
          <cell r="Q283">
            <v>850585</v>
          </cell>
          <cell r="R283">
            <v>0</v>
          </cell>
          <cell r="U283" t="str">
            <v xml:space="preserve">□ＭＬ　ＩＰＣ                </v>
          </cell>
        </row>
        <row r="284">
          <cell r="A284" t="str">
            <v>T</v>
          </cell>
          <cell r="B284">
            <v>4</v>
          </cell>
          <cell r="C284">
            <v>263</v>
          </cell>
          <cell r="D284" t="str">
            <v>K</v>
          </cell>
          <cell r="E284" t="str">
            <v>28184584</v>
          </cell>
          <cell r="F284" t="str">
            <v xml:space="preserve">COVER(HT)  CR185                        </v>
          </cell>
          <cell r="G284">
            <v>1</v>
          </cell>
          <cell r="H284">
            <v>35</v>
          </cell>
          <cell r="I284">
            <v>15.68</v>
          </cell>
          <cell r="J284">
            <v>15.68</v>
          </cell>
          <cell r="K284">
            <v>0.58789999999999998</v>
          </cell>
          <cell r="L284">
            <v>19.0385536</v>
          </cell>
          <cell r="M284" t="str">
            <v>すでに IPC調達</v>
          </cell>
          <cell r="N284" t="str">
            <v xml:space="preserve"> T</v>
          </cell>
          <cell r="O284">
            <v>14.1</v>
          </cell>
          <cell r="P284">
            <v>14.1</v>
          </cell>
          <cell r="Q284">
            <v>850585</v>
          </cell>
          <cell r="R284">
            <v>-1.58</v>
          </cell>
          <cell r="T284" t="str">
            <v xml:space="preserve"> IPCへNEGO</v>
          </cell>
          <cell r="U284" t="str">
            <v xml:space="preserve">□ＭＬ　ＩＰＣ                </v>
          </cell>
        </row>
        <row r="285">
          <cell r="A285" t="str">
            <v>L</v>
          </cell>
          <cell r="B285">
            <v>5</v>
          </cell>
          <cell r="C285">
            <v>264</v>
          </cell>
          <cell r="D285" t="str">
            <v>P</v>
          </cell>
          <cell r="E285" t="str">
            <v>29362035</v>
          </cell>
          <cell r="F285" t="str">
            <v xml:space="preserve">LABEL (JPN)                             </v>
          </cell>
          <cell r="G285">
            <v>1</v>
          </cell>
          <cell r="H285">
            <v>2.2999999999999998</v>
          </cell>
          <cell r="I285">
            <v>2.2999999999999998</v>
          </cell>
          <cell r="J285">
            <v>2.2999999999999998</v>
          </cell>
          <cell r="O285">
            <v>2.2999999999999998</v>
          </cell>
          <cell r="P285">
            <v>2.2999999999999998</v>
          </cell>
          <cell r="Q285">
            <v>440390</v>
          </cell>
          <cell r="R285">
            <v>0</v>
          </cell>
          <cell r="U285" t="str">
            <v xml:space="preserve">日本ポスタルフランカー        </v>
          </cell>
        </row>
        <row r="286">
          <cell r="A286" t="str">
            <v>L</v>
          </cell>
          <cell r="B286">
            <v>5</v>
          </cell>
          <cell r="C286">
            <v>265</v>
          </cell>
          <cell r="D286" t="str">
            <v>P</v>
          </cell>
          <cell r="E286" t="str">
            <v>29355296</v>
          </cell>
          <cell r="F286" t="str">
            <v xml:space="preserve">INST SHEET J(MD)                        </v>
          </cell>
          <cell r="G286">
            <v>1</v>
          </cell>
          <cell r="H286">
            <v>4.5</v>
          </cell>
          <cell r="I286">
            <v>4</v>
          </cell>
          <cell r="J286">
            <v>4</v>
          </cell>
          <cell r="O286">
            <v>4</v>
          </cell>
          <cell r="P286">
            <v>4</v>
          </cell>
          <cell r="Q286">
            <v>430630</v>
          </cell>
          <cell r="R286">
            <v>0</v>
          </cell>
          <cell r="U286" t="str">
            <v xml:space="preserve">東門印刷　　　　              </v>
          </cell>
        </row>
        <row r="287">
          <cell r="A287" t="str">
            <v>K</v>
          </cell>
          <cell r="B287">
            <v>5</v>
          </cell>
          <cell r="C287">
            <v>266</v>
          </cell>
          <cell r="D287" t="str">
            <v>P</v>
          </cell>
          <cell r="E287" t="str">
            <v>29053628</v>
          </cell>
          <cell r="F287" t="str">
            <v xml:space="preserve">CARTON  FR-V77                          </v>
          </cell>
          <cell r="G287">
            <v>1</v>
          </cell>
          <cell r="H287">
            <v>60</v>
          </cell>
          <cell r="I287">
            <v>60</v>
          </cell>
          <cell r="J287">
            <v>60</v>
          </cell>
          <cell r="K287">
            <v>1.73</v>
          </cell>
          <cell r="O287">
            <v>57</v>
          </cell>
          <cell r="P287">
            <v>57</v>
          </cell>
          <cell r="Q287">
            <v>670920</v>
          </cell>
          <cell r="R287">
            <v>-3</v>
          </cell>
          <cell r="T287" t="str">
            <v xml:space="preserve"> NEGO</v>
          </cell>
          <cell r="U287" t="str">
            <v xml:space="preserve">大和紙器　㈱　　　　          </v>
          </cell>
        </row>
        <row r="288">
          <cell r="A288" t="str">
            <v>K</v>
          </cell>
          <cell r="B288">
            <v>5</v>
          </cell>
          <cell r="C288">
            <v>267</v>
          </cell>
          <cell r="D288" t="str">
            <v>P</v>
          </cell>
          <cell r="E288" t="str">
            <v xml:space="preserve">29091884B                </v>
          </cell>
          <cell r="F288" t="str">
            <v xml:space="preserve">PAD  FRV7                               </v>
          </cell>
          <cell r="G288">
            <v>2</v>
          </cell>
          <cell r="H288">
            <v>18</v>
          </cell>
          <cell r="I288">
            <v>17.7</v>
          </cell>
          <cell r="J288">
            <v>35.4</v>
          </cell>
          <cell r="O288">
            <v>16.814999999999998</v>
          </cell>
          <cell r="P288">
            <v>33.630000000000003</v>
          </cell>
          <cell r="Q288">
            <v>670920</v>
          </cell>
          <cell r="R288">
            <v>-1.769999999999996</v>
          </cell>
          <cell r="T288" t="str">
            <v xml:space="preserve"> NEGO</v>
          </cell>
          <cell r="U288" t="str">
            <v xml:space="preserve">大和紙器　㈱　　　　          </v>
          </cell>
        </row>
        <row r="289">
          <cell r="A289" t="str">
            <v>K</v>
          </cell>
          <cell r="B289">
            <v>5</v>
          </cell>
          <cell r="C289">
            <v>268</v>
          </cell>
          <cell r="D289" t="str">
            <v>P</v>
          </cell>
          <cell r="E289" t="str">
            <v xml:space="preserve">29091885A                </v>
          </cell>
          <cell r="F289" t="str">
            <v xml:space="preserve">PAD(S) FRV7                             </v>
          </cell>
          <cell r="G289">
            <v>2</v>
          </cell>
          <cell r="H289">
            <v>15</v>
          </cell>
          <cell r="I289">
            <v>14.8</v>
          </cell>
          <cell r="J289">
            <v>29.6</v>
          </cell>
          <cell r="O289">
            <v>14</v>
          </cell>
          <cell r="P289">
            <v>28</v>
          </cell>
          <cell r="Q289">
            <v>670920</v>
          </cell>
          <cell r="R289">
            <v>-1.6000000000000014</v>
          </cell>
          <cell r="T289" t="str">
            <v xml:space="preserve"> NEGO</v>
          </cell>
          <cell r="U289" t="str">
            <v xml:space="preserve">大和紙器　㈱　　　　          </v>
          </cell>
        </row>
        <row r="290">
          <cell r="A290" t="str">
            <v>L</v>
          </cell>
          <cell r="B290">
            <v>5</v>
          </cell>
          <cell r="C290">
            <v>269</v>
          </cell>
          <cell r="D290" t="str">
            <v>P</v>
          </cell>
          <cell r="E290" t="str">
            <v xml:space="preserve">29365082A                </v>
          </cell>
          <cell r="F290" t="str">
            <v xml:space="preserve">WRNTY CARD AS                           </v>
          </cell>
          <cell r="G290">
            <v>1</v>
          </cell>
          <cell r="H290">
            <v>5.5</v>
          </cell>
          <cell r="I290">
            <v>5.45</v>
          </cell>
          <cell r="J290">
            <v>5.45</v>
          </cell>
          <cell r="O290">
            <v>5.45</v>
          </cell>
          <cell r="P290">
            <v>5.45</v>
          </cell>
          <cell r="Q290">
            <v>431490</v>
          </cell>
          <cell r="R290">
            <v>0</v>
          </cell>
          <cell r="U290" t="str">
            <v xml:space="preserve">大日本印刷                    </v>
          </cell>
        </row>
        <row r="291">
          <cell r="A291" t="str">
            <v>L</v>
          </cell>
          <cell r="B291">
            <v>5</v>
          </cell>
          <cell r="C291">
            <v>270</v>
          </cell>
          <cell r="D291" t="str">
            <v>P</v>
          </cell>
          <cell r="E291" t="str">
            <v xml:space="preserve">29342951A                </v>
          </cell>
          <cell r="F291" t="str">
            <v xml:space="preserve">INS MANUAL J(FRV77)                     </v>
          </cell>
          <cell r="G291">
            <v>1</v>
          </cell>
          <cell r="H291">
            <v>79</v>
          </cell>
          <cell r="I291">
            <v>78</v>
          </cell>
          <cell r="J291">
            <v>78</v>
          </cell>
          <cell r="L291">
            <v>40</v>
          </cell>
          <cell r="M291" t="str">
            <v>IPC</v>
          </cell>
          <cell r="N291" t="str">
            <v xml:space="preserve"> T</v>
          </cell>
          <cell r="O291">
            <v>70</v>
          </cell>
          <cell r="P291">
            <v>70</v>
          </cell>
          <cell r="Q291">
            <v>670890</v>
          </cell>
          <cell r="R291">
            <v>-8</v>
          </cell>
          <cell r="T291" t="str">
            <v xml:space="preserve"> ﾍﾟｰｼﾞ数削減 or IPC</v>
          </cell>
          <cell r="U291" t="str">
            <v xml:space="preserve">山本印刷　（株）              </v>
          </cell>
        </row>
        <row r="292">
          <cell r="A292" t="str">
            <v>L</v>
          </cell>
          <cell r="B292">
            <v>5</v>
          </cell>
          <cell r="C292">
            <v>271</v>
          </cell>
          <cell r="D292" t="str">
            <v>P</v>
          </cell>
          <cell r="E292" t="str">
            <v>29355316</v>
          </cell>
          <cell r="F292" t="str">
            <v xml:space="preserve">INST SHEET U9(CD)                       </v>
          </cell>
          <cell r="G292">
            <v>1</v>
          </cell>
          <cell r="H292">
            <v>2</v>
          </cell>
          <cell r="I292">
            <v>2</v>
          </cell>
          <cell r="J292">
            <v>2</v>
          </cell>
          <cell r="O292">
            <v>2</v>
          </cell>
          <cell r="P292">
            <v>2</v>
          </cell>
          <cell r="Q292">
            <v>670890</v>
          </cell>
          <cell r="R292">
            <v>0</v>
          </cell>
          <cell r="U292" t="str">
            <v xml:space="preserve">山本印刷　（株）              </v>
          </cell>
        </row>
        <row r="293">
          <cell r="A293" t="str">
            <v>L</v>
          </cell>
          <cell r="B293">
            <v>5</v>
          </cell>
          <cell r="C293">
            <v>272</v>
          </cell>
          <cell r="D293" t="str">
            <v>P</v>
          </cell>
          <cell r="E293" t="str">
            <v>29355339</v>
          </cell>
          <cell r="F293" t="str">
            <v xml:space="preserve">INST SHEET J(FR-155/FR-V77)             </v>
          </cell>
          <cell r="G293">
            <v>1</v>
          </cell>
          <cell r="H293">
            <v>2</v>
          </cell>
          <cell r="I293">
            <v>3</v>
          </cell>
          <cell r="J293">
            <v>3</v>
          </cell>
          <cell r="O293">
            <v>3</v>
          </cell>
          <cell r="P293">
            <v>3</v>
          </cell>
          <cell r="Q293">
            <v>670890</v>
          </cell>
          <cell r="R293">
            <v>0</v>
          </cell>
          <cell r="U293" t="str">
            <v xml:space="preserve">山本印刷　（株）              </v>
          </cell>
        </row>
        <row r="294">
          <cell r="A294" t="str">
            <v>K</v>
          </cell>
          <cell r="B294">
            <v>5</v>
          </cell>
          <cell r="C294">
            <v>273</v>
          </cell>
          <cell r="D294" t="str">
            <v>P</v>
          </cell>
          <cell r="E294" t="str">
            <v>29095864</v>
          </cell>
          <cell r="F294" t="str">
            <v xml:space="preserve">SHEET 800*600                           </v>
          </cell>
          <cell r="G294">
            <v>1</v>
          </cell>
          <cell r="H294">
            <v>19</v>
          </cell>
          <cell r="I294">
            <v>19</v>
          </cell>
          <cell r="J294">
            <v>19</v>
          </cell>
          <cell r="N294" t="str">
            <v xml:space="preserve"> M</v>
          </cell>
          <cell r="O294">
            <v>6.96</v>
          </cell>
          <cell r="P294">
            <v>6.96</v>
          </cell>
          <cell r="Q294">
            <v>410640</v>
          </cell>
          <cell r="R294">
            <v>-12.04</v>
          </cell>
          <cell r="T294" t="str">
            <v xml:space="preserve"> IPC</v>
          </cell>
          <cell r="U294" t="str">
            <v xml:space="preserve">興和紙器　㈱　　　　          </v>
          </cell>
        </row>
        <row r="295">
          <cell r="A295" t="str">
            <v>K</v>
          </cell>
          <cell r="B295">
            <v>5</v>
          </cell>
          <cell r="C295">
            <v>274</v>
          </cell>
          <cell r="D295" t="str">
            <v>P</v>
          </cell>
          <cell r="E295" t="str">
            <v xml:space="preserve">29100097-1A              </v>
          </cell>
          <cell r="F295" t="str">
            <v xml:space="preserve">POLYBAG 0.05*350*250                    </v>
          </cell>
          <cell r="G295">
            <v>1</v>
          </cell>
          <cell r="H295">
            <v>3.7</v>
          </cell>
          <cell r="I295">
            <v>3.7</v>
          </cell>
          <cell r="J295">
            <v>3.7</v>
          </cell>
          <cell r="N295" t="str">
            <v xml:space="preserve"> M</v>
          </cell>
          <cell r="O295">
            <v>1.67</v>
          </cell>
          <cell r="P295">
            <v>1.67</v>
          </cell>
          <cell r="Q295">
            <v>410640</v>
          </cell>
          <cell r="R295">
            <v>-2.0300000000000002</v>
          </cell>
          <cell r="T295" t="str">
            <v xml:space="preserve"> IPC</v>
          </cell>
          <cell r="U295" t="str">
            <v xml:space="preserve">興和紙器　㈱　　　　          </v>
          </cell>
        </row>
        <row r="296">
          <cell r="A296" t="str">
            <v>R</v>
          </cell>
          <cell r="B296">
            <v>5</v>
          </cell>
          <cell r="C296">
            <v>275</v>
          </cell>
          <cell r="D296" t="str">
            <v>P</v>
          </cell>
          <cell r="E296" t="str">
            <v>29110149</v>
          </cell>
          <cell r="F296" t="str">
            <v xml:space="preserve">TAPE(SEROHAN) W18                       </v>
          </cell>
          <cell r="G296">
            <v>0.28000000000000003</v>
          </cell>
          <cell r="H296">
            <v>4.32</v>
          </cell>
          <cell r="I296">
            <v>4.32</v>
          </cell>
          <cell r="J296">
            <v>1.21</v>
          </cell>
          <cell r="O296">
            <v>4.32</v>
          </cell>
          <cell r="P296">
            <v>1.21</v>
          </cell>
          <cell r="Q296">
            <v>410640</v>
          </cell>
          <cell r="R296">
            <v>0</v>
          </cell>
          <cell r="U296" t="str">
            <v xml:space="preserve">興和紙器　㈱　　　　          </v>
          </cell>
        </row>
        <row r="297">
          <cell r="A297" t="str">
            <v>L</v>
          </cell>
          <cell r="B297">
            <v>5</v>
          </cell>
          <cell r="C297">
            <v>276</v>
          </cell>
          <cell r="D297" t="str">
            <v>P</v>
          </cell>
          <cell r="E297" t="str">
            <v>29362729</v>
          </cell>
          <cell r="F297" t="str">
            <v xml:space="preserve">SPEC LABEL                              </v>
          </cell>
          <cell r="G297">
            <v>1</v>
          </cell>
          <cell r="H297">
            <v>5.7</v>
          </cell>
          <cell r="I297">
            <v>5.7</v>
          </cell>
          <cell r="J297">
            <v>5.7</v>
          </cell>
          <cell r="O297">
            <v>5.7</v>
          </cell>
          <cell r="P297">
            <v>5.7</v>
          </cell>
          <cell r="Q297">
            <v>590250</v>
          </cell>
          <cell r="R297">
            <v>0</v>
          </cell>
          <cell r="U297" t="str">
            <v xml:space="preserve">㈱ワールド工芸社　          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"/>
      <sheetName val="NEW総合計算 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501ﾘｽﾄ"/>
      <sheetName val="501ＣＤまとめ"/>
      <sheetName val="SR601ﾘｽﾄ"/>
      <sheetName val="601ＣＤまとめ"/>
      <sheetName val="SR701ﾘｽﾄ"/>
      <sheetName val="701ＣＤまとめ"/>
      <sheetName val="ＣＤまと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標策定"/>
    </sheetNames>
    <sheetDataSet>
      <sheetData sheetId="0">
        <row r="22">
          <cell r="B22">
            <v>1</v>
          </cell>
          <cell r="E22" t="str">
            <v xml:space="preserve">22240685R9               </v>
          </cell>
          <cell r="U22" t="str">
            <v xml:space="preserve">菱洋エレクトロ㈱　　    </v>
          </cell>
        </row>
        <row r="23">
          <cell r="B23">
            <v>1</v>
          </cell>
          <cell r="E23" t="str">
            <v xml:space="preserve">2211255T                 </v>
          </cell>
          <cell r="U23" t="str">
            <v>東芝デバイス㈱</v>
          </cell>
        </row>
        <row r="24">
          <cell r="B24">
            <v>1</v>
          </cell>
          <cell r="E24" t="str">
            <v xml:space="preserve">2211455T                 </v>
          </cell>
          <cell r="U24" t="str">
            <v>東芝デバイス㈱</v>
          </cell>
        </row>
        <row r="25">
          <cell r="B25">
            <v>1</v>
          </cell>
          <cell r="E25" t="str">
            <v xml:space="preserve">2211504T                 </v>
          </cell>
          <cell r="U25" t="str">
            <v>東芝デバイス㈱</v>
          </cell>
        </row>
        <row r="26">
          <cell r="B26">
            <v>1</v>
          </cell>
          <cell r="E26" t="str">
            <v xml:space="preserve">2211644T                 </v>
          </cell>
          <cell r="U26" t="str">
            <v>東芝デバイス㈱</v>
          </cell>
        </row>
        <row r="27">
          <cell r="B27">
            <v>1</v>
          </cell>
          <cell r="E27" t="str">
            <v xml:space="preserve">2211654T                 </v>
          </cell>
          <cell r="U27" t="str">
            <v>東芝デバイス㈱</v>
          </cell>
        </row>
        <row r="28">
          <cell r="B28">
            <v>1</v>
          </cell>
          <cell r="E28" t="str">
            <v xml:space="preserve">2214374R2                </v>
          </cell>
          <cell r="U28" t="str">
            <v>東芝デバイス㈱</v>
          </cell>
        </row>
        <row r="29">
          <cell r="B29">
            <v>1</v>
          </cell>
          <cell r="E29" t="str">
            <v xml:space="preserve">2214470R2                </v>
          </cell>
          <cell r="U29" t="str">
            <v>東芝デバイス㈱</v>
          </cell>
        </row>
        <row r="30">
          <cell r="B30">
            <v>1</v>
          </cell>
          <cell r="E30" t="str">
            <v xml:space="preserve">2214540R2                </v>
          </cell>
          <cell r="U30" t="str">
            <v>東芝デバイス㈱</v>
          </cell>
        </row>
        <row r="31">
          <cell r="B31">
            <v>1</v>
          </cell>
          <cell r="E31" t="str">
            <v>22240239</v>
          </cell>
          <cell r="U31" t="str">
            <v>東芝デバイス㈱</v>
          </cell>
        </row>
        <row r="32">
          <cell r="B32">
            <v>1</v>
          </cell>
          <cell r="E32" t="str">
            <v>22240798</v>
          </cell>
          <cell r="U32" t="str">
            <v>東芝デバイス㈱</v>
          </cell>
        </row>
        <row r="33">
          <cell r="B33">
            <v>1</v>
          </cell>
          <cell r="E33" t="str">
            <v>22240864</v>
          </cell>
          <cell r="U33" t="str">
            <v>東芝デバイス㈱</v>
          </cell>
        </row>
        <row r="34">
          <cell r="B34">
            <v>1</v>
          </cell>
          <cell r="E34" t="str">
            <v xml:space="preserve">22240935R2               </v>
          </cell>
          <cell r="U34" t="str">
            <v>東芝デバイス㈱</v>
          </cell>
        </row>
        <row r="35">
          <cell r="B35">
            <v>1</v>
          </cell>
          <cell r="E35" t="str">
            <v xml:space="preserve">222740007R2TO            </v>
          </cell>
          <cell r="U35" t="str">
            <v>東芝デバイス㈱</v>
          </cell>
        </row>
        <row r="36">
          <cell r="B36">
            <v>1</v>
          </cell>
          <cell r="E36" t="str">
            <v xml:space="preserve">222840521TOS             </v>
          </cell>
          <cell r="U36" t="str">
            <v>東芝デバイス㈱</v>
          </cell>
        </row>
        <row r="37">
          <cell r="B37">
            <v>1</v>
          </cell>
          <cell r="E37" t="str">
            <v xml:space="preserve">223234R2                 </v>
          </cell>
          <cell r="U37" t="str">
            <v>東芝デバイス㈱</v>
          </cell>
        </row>
        <row r="38">
          <cell r="B38">
            <v>1</v>
          </cell>
          <cell r="E38" t="str">
            <v>22380039</v>
          </cell>
          <cell r="U38" t="str">
            <v>東芝デバイス㈱</v>
          </cell>
        </row>
        <row r="39">
          <cell r="B39">
            <v>1</v>
          </cell>
          <cell r="E39" t="str">
            <v>24120031</v>
          </cell>
          <cell r="U39" t="str">
            <v>東芝デバイス㈱</v>
          </cell>
        </row>
        <row r="40">
          <cell r="B40">
            <v>1</v>
          </cell>
          <cell r="E40" t="str">
            <v>24120037</v>
          </cell>
          <cell r="U40" t="str">
            <v>東芝デバイス㈱</v>
          </cell>
        </row>
        <row r="41">
          <cell r="B41">
            <v>1</v>
          </cell>
          <cell r="E41" t="str">
            <v>22240191</v>
          </cell>
          <cell r="U41" t="str">
            <v xml:space="preserve">新日本無線（株）         </v>
          </cell>
        </row>
        <row r="42">
          <cell r="B42">
            <v>1</v>
          </cell>
          <cell r="E42" t="str">
            <v xml:space="preserve">222780053JRCT            </v>
          </cell>
          <cell r="U42" t="str">
            <v xml:space="preserve">新日本無線（株）          </v>
          </cell>
        </row>
        <row r="43">
          <cell r="B43">
            <v>1</v>
          </cell>
          <cell r="E43" t="str">
            <v xml:space="preserve">222780565JRC             </v>
          </cell>
          <cell r="U43" t="str">
            <v xml:space="preserve">新日本無線（株）          </v>
          </cell>
        </row>
        <row r="44">
          <cell r="B44">
            <v>1</v>
          </cell>
          <cell r="E44" t="str">
            <v>22380271</v>
          </cell>
          <cell r="U44" t="str">
            <v xml:space="preserve">新電元コンポーネント    </v>
          </cell>
        </row>
        <row r="45">
          <cell r="B45">
            <v>1</v>
          </cell>
          <cell r="E45" t="str">
            <v xml:space="preserve">22380271F                </v>
          </cell>
          <cell r="U45" t="str">
            <v xml:space="preserve">新電元コンポーネント    </v>
          </cell>
        </row>
        <row r="46">
          <cell r="B46">
            <v>1</v>
          </cell>
          <cell r="E46" t="str">
            <v xml:space="preserve">2211705T                 </v>
          </cell>
          <cell r="U46" t="str">
            <v xml:space="preserve">㈱日立セミコンデバイス　      </v>
          </cell>
        </row>
        <row r="47">
          <cell r="B47">
            <v>1</v>
          </cell>
          <cell r="E47" t="str">
            <v xml:space="preserve">22241210T                </v>
          </cell>
          <cell r="U47" t="str">
            <v xml:space="preserve">㈱光電子工業研究所　          </v>
          </cell>
        </row>
        <row r="48">
          <cell r="B48">
            <v>1</v>
          </cell>
          <cell r="E48" t="str">
            <v xml:space="preserve">22241499R3               </v>
          </cell>
          <cell r="U48" t="str">
            <v xml:space="preserve">㈱バイテック　　　　     </v>
          </cell>
        </row>
        <row r="49">
          <cell r="B49">
            <v>1</v>
          </cell>
          <cell r="E49" t="str">
            <v xml:space="preserve">22241500R3               </v>
          </cell>
          <cell r="U49" t="str">
            <v xml:space="preserve">㈱バイテック　　　　     </v>
          </cell>
        </row>
        <row r="50">
          <cell r="B50">
            <v>1</v>
          </cell>
          <cell r="E50" t="str">
            <v xml:space="preserve">2211733T                 </v>
          </cell>
          <cell r="U50" t="str">
            <v xml:space="preserve">㈱シミズシンテック　   </v>
          </cell>
        </row>
        <row r="51">
          <cell r="B51">
            <v>1</v>
          </cell>
          <cell r="E51" t="str">
            <v xml:space="preserve">2212853T                 </v>
          </cell>
          <cell r="U51" t="str">
            <v xml:space="preserve">㈱シミズシンテック　   </v>
          </cell>
        </row>
        <row r="52">
          <cell r="B52">
            <v>1</v>
          </cell>
          <cell r="E52" t="str">
            <v xml:space="preserve">22241514R3               </v>
          </cell>
          <cell r="U52" t="str">
            <v xml:space="preserve">㈱シミズシンテック　   </v>
          </cell>
        </row>
        <row r="53">
          <cell r="B53">
            <v>1</v>
          </cell>
          <cell r="E53" t="str">
            <v xml:space="preserve">22278005DNEC             </v>
          </cell>
          <cell r="U53" t="str">
            <v xml:space="preserve">㈱シミズシンテック　   </v>
          </cell>
        </row>
        <row r="54">
          <cell r="B54">
            <v>1</v>
          </cell>
          <cell r="E54" t="str">
            <v xml:space="preserve">22278005ENEC             </v>
          </cell>
          <cell r="U54" t="str">
            <v xml:space="preserve">㈱シミズシンテック　   </v>
          </cell>
        </row>
        <row r="55">
          <cell r="B55">
            <v>1</v>
          </cell>
          <cell r="E55" t="str">
            <v xml:space="preserve">222780125NEC             </v>
          </cell>
          <cell r="U55" t="str">
            <v xml:space="preserve">㈱シミズシンテック　   </v>
          </cell>
        </row>
        <row r="56">
          <cell r="B56">
            <v>1</v>
          </cell>
          <cell r="E56" t="str">
            <v xml:space="preserve">22278033ENEC             </v>
          </cell>
          <cell r="U56" t="str">
            <v xml:space="preserve">㈱シミズシンテック　   </v>
          </cell>
        </row>
        <row r="57">
          <cell r="B57">
            <v>1</v>
          </cell>
          <cell r="E57" t="str">
            <v xml:space="preserve">221281T                  </v>
          </cell>
          <cell r="U57" t="str">
            <v xml:space="preserve">ローム㈱　　　　　　 </v>
          </cell>
        </row>
        <row r="58">
          <cell r="B58">
            <v>1</v>
          </cell>
          <cell r="E58" t="str">
            <v xml:space="preserve">2213090T                 </v>
          </cell>
          <cell r="U58" t="str">
            <v xml:space="preserve">ローム㈱　　　　　　 </v>
          </cell>
        </row>
        <row r="59">
          <cell r="B59">
            <v>1</v>
          </cell>
          <cell r="E59" t="str">
            <v xml:space="preserve">2213284T                 </v>
          </cell>
          <cell r="U59" t="str">
            <v xml:space="preserve">ローム㈱　　　　　　 </v>
          </cell>
        </row>
        <row r="60">
          <cell r="B60">
            <v>1</v>
          </cell>
          <cell r="E60" t="str">
            <v xml:space="preserve">2213354T                 </v>
          </cell>
          <cell r="U60" t="str">
            <v xml:space="preserve">ローム㈱　　　　　　 </v>
          </cell>
        </row>
        <row r="61">
          <cell r="B61">
            <v>1</v>
          </cell>
          <cell r="E61" t="str">
            <v xml:space="preserve">2213510T                 </v>
          </cell>
          <cell r="U61" t="str">
            <v xml:space="preserve">ローム㈱　　　　　　 </v>
          </cell>
        </row>
        <row r="62">
          <cell r="B62">
            <v>1</v>
          </cell>
          <cell r="E62" t="str">
            <v xml:space="preserve">2213640T                 </v>
          </cell>
          <cell r="U62" t="str">
            <v xml:space="preserve">ローム㈱　　　　　　 </v>
          </cell>
        </row>
        <row r="63">
          <cell r="B63">
            <v>1</v>
          </cell>
          <cell r="E63" t="str">
            <v xml:space="preserve">2215024T                 </v>
          </cell>
          <cell r="U63" t="str">
            <v xml:space="preserve">ローム㈱　　　　　　 </v>
          </cell>
        </row>
        <row r="64">
          <cell r="B64">
            <v>1</v>
          </cell>
          <cell r="E64" t="str">
            <v xml:space="preserve">223163T                  </v>
          </cell>
          <cell r="U64" t="str">
            <v xml:space="preserve">ローム㈱　　　　　　 </v>
          </cell>
        </row>
        <row r="65">
          <cell r="B65">
            <v>1</v>
          </cell>
          <cell r="E65" t="str">
            <v xml:space="preserve">224470512T               </v>
          </cell>
          <cell r="U65" t="str">
            <v xml:space="preserve">ローム㈱　　　　　　 </v>
          </cell>
        </row>
        <row r="66">
          <cell r="B66">
            <v>1</v>
          </cell>
          <cell r="E66" t="str">
            <v xml:space="preserve">224473004T               </v>
          </cell>
          <cell r="U66" t="str">
            <v xml:space="preserve">ローム㈱　　　　　　 </v>
          </cell>
        </row>
        <row r="67">
          <cell r="B67">
            <v>1</v>
          </cell>
          <cell r="E67" t="str">
            <v xml:space="preserve">224490560R2              </v>
          </cell>
          <cell r="U67" t="str">
            <v xml:space="preserve">ローム㈱　　　　　　 </v>
          </cell>
        </row>
        <row r="68">
          <cell r="B68">
            <v>1</v>
          </cell>
          <cell r="E68" t="str">
            <v>2203383</v>
          </cell>
          <cell r="U68" t="str">
            <v xml:space="preserve">サンケン電気　㈱　　          </v>
          </cell>
        </row>
        <row r="69">
          <cell r="B69">
            <v>1</v>
          </cell>
          <cell r="E69" t="str">
            <v>2203393</v>
          </cell>
          <cell r="U69" t="str">
            <v xml:space="preserve">サンケン電気　㈱　　          </v>
          </cell>
        </row>
        <row r="70">
          <cell r="B70">
            <v>1</v>
          </cell>
          <cell r="E70" t="str">
            <v xml:space="preserve">225381T                  </v>
          </cell>
          <cell r="U70" t="str">
            <v xml:space="preserve">サンケン電気　㈱　　          </v>
          </cell>
        </row>
        <row r="71">
          <cell r="B71">
            <v>1</v>
          </cell>
          <cell r="E71" t="str">
            <v>22241247</v>
          </cell>
          <cell r="U71" t="str">
            <v xml:space="preserve">ＯＳエレクトロニクス          </v>
          </cell>
        </row>
        <row r="72">
          <cell r="B72">
            <v>1</v>
          </cell>
          <cell r="E72" t="str">
            <v xml:space="preserve">22380035T                </v>
          </cell>
          <cell r="U72" t="str">
            <v xml:space="preserve">ＯＳエレクトロニクス          </v>
          </cell>
        </row>
        <row r="73">
          <cell r="B73">
            <v>2</v>
          </cell>
          <cell r="E73" t="str">
            <v xml:space="preserve">443520564T               </v>
          </cell>
          <cell r="U73" t="str">
            <v xml:space="preserve">北陸電気工業㈱　　            </v>
          </cell>
        </row>
        <row r="74">
          <cell r="B74">
            <v>2</v>
          </cell>
          <cell r="E74" t="str">
            <v xml:space="preserve">443522704T               </v>
          </cell>
          <cell r="U74" t="str">
            <v xml:space="preserve">北陸電気工業㈱　　            </v>
          </cell>
        </row>
        <row r="75">
          <cell r="B75">
            <v>2</v>
          </cell>
          <cell r="E75" t="str">
            <v>4500027</v>
          </cell>
          <cell r="U75" t="str">
            <v xml:space="preserve">福島双羽電機　㈱　            </v>
          </cell>
        </row>
        <row r="76">
          <cell r="B76">
            <v>2</v>
          </cell>
          <cell r="E76" t="str">
            <v>3010054</v>
          </cell>
          <cell r="U76" t="str">
            <v xml:space="preserve">東芝電池　㈱　　              </v>
          </cell>
        </row>
        <row r="77">
          <cell r="B77">
            <v>2</v>
          </cell>
          <cell r="E77" t="str">
            <v>25051235</v>
          </cell>
          <cell r="U77" t="str">
            <v xml:space="preserve">大宏電機　㈱                  </v>
          </cell>
        </row>
        <row r="78">
          <cell r="B78">
            <v>2</v>
          </cell>
          <cell r="E78" t="str">
            <v>25051530</v>
          </cell>
          <cell r="U78" t="str">
            <v xml:space="preserve">大宏電機　㈱                  </v>
          </cell>
        </row>
        <row r="79">
          <cell r="B79">
            <v>2</v>
          </cell>
          <cell r="E79" t="str">
            <v>25055706</v>
          </cell>
          <cell r="U79" t="str">
            <v xml:space="preserve">大宏電機　㈱                  </v>
          </cell>
        </row>
        <row r="80">
          <cell r="B80">
            <v>2</v>
          </cell>
          <cell r="E80" t="str">
            <v>25055808</v>
          </cell>
          <cell r="U80" t="str">
            <v xml:space="preserve">大宏電機　㈱                  </v>
          </cell>
        </row>
        <row r="81">
          <cell r="B81">
            <v>2</v>
          </cell>
          <cell r="E81" t="str">
            <v xml:space="preserve">230956R2                 </v>
          </cell>
          <cell r="U81" t="str">
            <v xml:space="preserve">太陽誘電㈱　　　              </v>
          </cell>
        </row>
        <row r="82">
          <cell r="B82">
            <v>2</v>
          </cell>
          <cell r="E82" t="str">
            <v xml:space="preserve">339612230T               </v>
          </cell>
          <cell r="U82" t="str">
            <v xml:space="preserve">太陽誘電㈱　　　              </v>
          </cell>
        </row>
        <row r="83">
          <cell r="B83">
            <v>2</v>
          </cell>
          <cell r="E83" t="str">
            <v xml:space="preserve">339621040T               </v>
          </cell>
          <cell r="U83" t="str">
            <v xml:space="preserve">太陽誘電㈱　　　              </v>
          </cell>
        </row>
        <row r="84">
          <cell r="B84">
            <v>2</v>
          </cell>
          <cell r="E84" t="str">
            <v xml:space="preserve">339624730T               </v>
          </cell>
          <cell r="U84" t="str">
            <v xml:space="preserve">太陽誘電㈱　　　              </v>
          </cell>
        </row>
        <row r="85">
          <cell r="B85">
            <v>2</v>
          </cell>
          <cell r="E85" t="str">
            <v xml:space="preserve">41734***4T               </v>
          </cell>
          <cell r="U85" t="str">
            <v xml:space="preserve">太陽社電気　㈱　　   </v>
          </cell>
        </row>
        <row r="86">
          <cell r="B86">
            <v>2</v>
          </cell>
          <cell r="E86" t="str">
            <v xml:space="preserve">43503***4R1              </v>
          </cell>
          <cell r="U86" t="str">
            <v xml:space="preserve">太陽社電気　㈱　　   </v>
          </cell>
        </row>
        <row r="87">
          <cell r="B87">
            <v>2</v>
          </cell>
          <cell r="E87" t="str">
            <v>212191</v>
          </cell>
          <cell r="U87" t="str">
            <v xml:space="preserve">双葉電子工業㈱　　　          </v>
          </cell>
        </row>
        <row r="88">
          <cell r="B88">
            <v>2</v>
          </cell>
          <cell r="E88" t="str">
            <v xml:space="preserve">374721034T               </v>
          </cell>
          <cell r="U88" t="str">
            <v xml:space="preserve">松下電器産業　㈱　　          </v>
          </cell>
        </row>
        <row r="89">
          <cell r="B89">
            <v>2</v>
          </cell>
          <cell r="E89" t="str">
            <v xml:space="preserve">374721044T               </v>
          </cell>
          <cell r="U89" t="str">
            <v xml:space="preserve">松下電器産業　㈱　　          </v>
          </cell>
        </row>
        <row r="90">
          <cell r="B90">
            <v>2</v>
          </cell>
          <cell r="E90" t="str">
            <v>25045396</v>
          </cell>
          <cell r="U90" t="str">
            <v xml:space="preserve">金城電気　㈱　　              </v>
          </cell>
        </row>
        <row r="91">
          <cell r="B91">
            <v>2</v>
          </cell>
          <cell r="E91" t="str">
            <v>24140433</v>
          </cell>
          <cell r="U91" t="str">
            <v xml:space="preserve">金城電気　㈱　　              </v>
          </cell>
        </row>
        <row r="92">
          <cell r="B92">
            <v>2</v>
          </cell>
          <cell r="E92" t="str">
            <v xml:space="preserve">24604139A                </v>
          </cell>
          <cell r="U92" t="str">
            <v xml:space="preserve">協和精工　㈱　　              </v>
          </cell>
        </row>
        <row r="93">
          <cell r="B93">
            <v>2</v>
          </cell>
          <cell r="E93" t="str">
            <v xml:space="preserve">25052133T                </v>
          </cell>
          <cell r="U93" t="str">
            <v xml:space="preserve">協伸工業　㈱　　              </v>
          </cell>
        </row>
        <row r="94">
          <cell r="B94">
            <v>2</v>
          </cell>
          <cell r="E94" t="str">
            <v xml:space="preserve">25136919A                </v>
          </cell>
          <cell r="U94" t="str">
            <v xml:space="preserve">㈱棚澤八光社　　              </v>
          </cell>
        </row>
        <row r="95">
          <cell r="B95">
            <v>2</v>
          </cell>
          <cell r="E95" t="str">
            <v xml:space="preserve">25136923B                </v>
          </cell>
          <cell r="U95" t="str">
            <v xml:space="preserve">㈱棚澤八光社　　              </v>
          </cell>
        </row>
        <row r="96">
          <cell r="B96">
            <v>2</v>
          </cell>
          <cell r="E96" t="str">
            <v xml:space="preserve">230906T                  </v>
          </cell>
          <cell r="U96" t="str">
            <v xml:space="preserve">㈱村田製作所　　              </v>
          </cell>
        </row>
        <row r="97">
          <cell r="B97">
            <v>2</v>
          </cell>
          <cell r="E97" t="str">
            <v xml:space="preserve">230921R2                 </v>
          </cell>
          <cell r="U97" t="str">
            <v xml:space="preserve">㈱村田製作所　　              </v>
          </cell>
        </row>
        <row r="98">
          <cell r="B98">
            <v>2</v>
          </cell>
          <cell r="E98" t="str">
            <v>3060016</v>
          </cell>
          <cell r="U98" t="str">
            <v xml:space="preserve">㈱村田製作所　　              </v>
          </cell>
        </row>
        <row r="99">
          <cell r="B99">
            <v>2</v>
          </cell>
          <cell r="E99" t="str">
            <v>3300030</v>
          </cell>
          <cell r="U99" t="str">
            <v xml:space="preserve">㈱村田製作所　　              </v>
          </cell>
        </row>
        <row r="100">
          <cell r="B100">
            <v>2</v>
          </cell>
          <cell r="E100" t="str">
            <v xml:space="preserve">332152230R1              </v>
          </cell>
          <cell r="U100" t="str">
            <v xml:space="preserve">㈱村田製作所　　              </v>
          </cell>
        </row>
        <row r="101">
          <cell r="B101">
            <v>2</v>
          </cell>
          <cell r="E101" t="str">
            <v xml:space="preserve">332154730R1              </v>
          </cell>
          <cell r="U101" t="str">
            <v xml:space="preserve">㈱村田製作所　　              </v>
          </cell>
        </row>
        <row r="102">
          <cell r="B102">
            <v>2</v>
          </cell>
          <cell r="E102" t="str">
            <v xml:space="preserve">332161040R1              </v>
          </cell>
          <cell r="U102" t="str">
            <v xml:space="preserve">㈱村田製作所　　              </v>
          </cell>
        </row>
        <row r="103">
          <cell r="B103">
            <v>2</v>
          </cell>
          <cell r="E103" t="str">
            <v xml:space="preserve">335622230T               </v>
          </cell>
          <cell r="U103" t="str">
            <v xml:space="preserve">㈱村田製作所　　              </v>
          </cell>
        </row>
        <row r="104">
          <cell r="B104">
            <v>2</v>
          </cell>
          <cell r="E104" t="str">
            <v xml:space="preserve">342100802R1              </v>
          </cell>
          <cell r="U104" t="str">
            <v xml:space="preserve">㈱村田製作所　　              </v>
          </cell>
        </row>
        <row r="105">
          <cell r="B105">
            <v>2</v>
          </cell>
          <cell r="E105" t="str">
            <v xml:space="preserve">345020201T               </v>
          </cell>
          <cell r="U105" t="str">
            <v xml:space="preserve">㈱村田製作所　　              </v>
          </cell>
        </row>
        <row r="106">
          <cell r="B106">
            <v>2</v>
          </cell>
          <cell r="E106" t="str">
            <v xml:space="preserve">345021014T               </v>
          </cell>
          <cell r="U106" t="str">
            <v xml:space="preserve">㈱村田製作所　　              </v>
          </cell>
        </row>
        <row r="107">
          <cell r="B107">
            <v>2</v>
          </cell>
          <cell r="E107" t="str">
            <v xml:space="preserve">345022204T               </v>
          </cell>
          <cell r="U107" t="str">
            <v xml:space="preserve">㈱村田製作所　　              </v>
          </cell>
        </row>
        <row r="108">
          <cell r="B108">
            <v>2</v>
          </cell>
          <cell r="E108" t="str">
            <v xml:space="preserve">345023314T               </v>
          </cell>
          <cell r="U108" t="str">
            <v xml:space="preserve">㈱村田製作所　　              </v>
          </cell>
        </row>
        <row r="109">
          <cell r="B109">
            <v>2</v>
          </cell>
          <cell r="E109" t="str">
            <v>2301463</v>
          </cell>
          <cell r="U109" t="str">
            <v xml:space="preserve">㈱タムラ製作所　　　          </v>
          </cell>
        </row>
        <row r="110">
          <cell r="B110">
            <v>2</v>
          </cell>
          <cell r="E110" t="str">
            <v>2301472</v>
          </cell>
          <cell r="U110" t="str">
            <v xml:space="preserve">㈱タムラ製作所　　　          </v>
          </cell>
        </row>
        <row r="111">
          <cell r="B111">
            <v>2</v>
          </cell>
          <cell r="E111" t="str">
            <v>25045300</v>
          </cell>
          <cell r="U111" t="str">
            <v xml:space="preserve">㈱ジャルコ　　                </v>
          </cell>
        </row>
        <row r="112">
          <cell r="B112">
            <v>2</v>
          </cell>
          <cell r="E112" t="str">
            <v>25045303</v>
          </cell>
          <cell r="U112" t="str">
            <v xml:space="preserve">㈱ジャルコ　　                </v>
          </cell>
        </row>
        <row r="113">
          <cell r="B113">
            <v>2</v>
          </cell>
          <cell r="E113" t="str">
            <v>25045567</v>
          </cell>
          <cell r="U113" t="str">
            <v xml:space="preserve">㈱ジャルコ　　                </v>
          </cell>
        </row>
        <row r="114">
          <cell r="B114">
            <v>2</v>
          </cell>
          <cell r="E114" t="str">
            <v>25060086</v>
          </cell>
          <cell r="U114" t="str">
            <v xml:space="preserve">㈱ジャルコ　　                </v>
          </cell>
        </row>
        <row r="115">
          <cell r="B115">
            <v>2</v>
          </cell>
          <cell r="E115" t="str">
            <v>2002391220</v>
          </cell>
          <cell r="U115" t="str">
            <v xml:space="preserve">下田工業　㈱　　　　          </v>
          </cell>
        </row>
        <row r="116">
          <cell r="B116">
            <v>2</v>
          </cell>
          <cell r="E116" t="str">
            <v>2061112100</v>
          </cell>
          <cell r="U116" t="str">
            <v xml:space="preserve">下田工業　㈱　　　　          </v>
          </cell>
        </row>
        <row r="117">
          <cell r="B117">
            <v>2</v>
          </cell>
          <cell r="E117" t="str">
            <v>25052316</v>
          </cell>
          <cell r="U117" t="str">
            <v xml:space="preserve">下田工業　㈱　　　　          </v>
          </cell>
        </row>
        <row r="118">
          <cell r="B118">
            <v>2</v>
          </cell>
          <cell r="E118" t="str">
            <v>25052321</v>
          </cell>
          <cell r="U118" t="str">
            <v xml:space="preserve">下田工業　㈱　　　　          </v>
          </cell>
        </row>
        <row r="119">
          <cell r="B119">
            <v>2</v>
          </cell>
          <cell r="E119" t="str">
            <v>25052323</v>
          </cell>
          <cell r="U119" t="str">
            <v xml:space="preserve">下田工業　㈱　　　　          </v>
          </cell>
        </row>
        <row r="120">
          <cell r="B120">
            <v>2</v>
          </cell>
          <cell r="E120" t="str">
            <v>25052326</v>
          </cell>
          <cell r="U120" t="str">
            <v xml:space="preserve">下田工業　㈱　　　　          </v>
          </cell>
        </row>
        <row r="121">
          <cell r="B121">
            <v>2</v>
          </cell>
          <cell r="E121" t="str">
            <v>25052358</v>
          </cell>
          <cell r="U121" t="str">
            <v xml:space="preserve">下田工業　㈱　　　　          </v>
          </cell>
        </row>
        <row r="122">
          <cell r="B122">
            <v>2</v>
          </cell>
          <cell r="E122" t="str">
            <v>25055038</v>
          </cell>
          <cell r="U122" t="str">
            <v xml:space="preserve">下田工業　㈱　　　　          </v>
          </cell>
        </row>
        <row r="123">
          <cell r="B123">
            <v>2</v>
          </cell>
          <cell r="E123" t="str">
            <v>25055042</v>
          </cell>
          <cell r="U123" t="str">
            <v xml:space="preserve">下田工業　㈱　　　　          </v>
          </cell>
        </row>
        <row r="124">
          <cell r="B124">
            <v>2</v>
          </cell>
          <cell r="E124" t="str">
            <v>25055150</v>
          </cell>
          <cell r="U124" t="str">
            <v xml:space="preserve">下田工業　㈱　　　　          </v>
          </cell>
        </row>
        <row r="125">
          <cell r="B125">
            <v>2</v>
          </cell>
          <cell r="E125" t="str">
            <v>25055369</v>
          </cell>
          <cell r="U125" t="str">
            <v xml:space="preserve">下田工業　㈱　　　　          </v>
          </cell>
        </row>
        <row r="126">
          <cell r="B126">
            <v>2</v>
          </cell>
          <cell r="E126" t="str">
            <v>25055675</v>
          </cell>
          <cell r="U126" t="str">
            <v xml:space="preserve">下田工業　㈱　　　　          </v>
          </cell>
        </row>
        <row r="127">
          <cell r="B127">
            <v>2</v>
          </cell>
          <cell r="E127" t="str">
            <v>20022290820</v>
          </cell>
          <cell r="U127" t="str">
            <v xml:space="preserve">下田工業　㈱　　　　          </v>
          </cell>
        </row>
        <row r="128">
          <cell r="B128">
            <v>2</v>
          </cell>
          <cell r="E128" t="str">
            <v>20022391020</v>
          </cell>
          <cell r="U128" t="str">
            <v xml:space="preserve">下田工業　㈱　　　　          </v>
          </cell>
        </row>
        <row r="129">
          <cell r="B129">
            <v>2</v>
          </cell>
          <cell r="E129" t="str">
            <v>2009990618</v>
          </cell>
          <cell r="U129" t="str">
            <v xml:space="preserve">下田工業　㈱　　　　          </v>
          </cell>
        </row>
        <row r="130">
          <cell r="B130">
            <v>2</v>
          </cell>
          <cell r="E130" t="str">
            <v>2009990624</v>
          </cell>
          <cell r="U130" t="str">
            <v xml:space="preserve">下田工業　㈱　　　　          </v>
          </cell>
        </row>
        <row r="131">
          <cell r="B131">
            <v>2</v>
          </cell>
          <cell r="E131" t="str">
            <v>2009990625</v>
          </cell>
          <cell r="U131" t="str">
            <v xml:space="preserve">下田工業　㈱　　　　          </v>
          </cell>
        </row>
        <row r="132">
          <cell r="B132">
            <v>2</v>
          </cell>
          <cell r="E132" t="str">
            <v>2009990626</v>
          </cell>
          <cell r="U132" t="str">
            <v xml:space="preserve">下田工業　㈱　　　　          </v>
          </cell>
        </row>
        <row r="133">
          <cell r="B133">
            <v>2</v>
          </cell>
          <cell r="E133" t="str">
            <v>2009990629</v>
          </cell>
          <cell r="U133" t="str">
            <v xml:space="preserve">下田工業　㈱　　　　          </v>
          </cell>
        </row>
        <row r="134">
          <cell r="B134">
            <v>2</v>
          </cell>
          <cell r="E134" t="str">
            <v>2044160191</v>
          </cell>
          <cell r="U134" t="str">
            <v xml:space="preserve">下田工業　㈱　　　　          </v>
          </cell>
        </row>
        <row r="135">
          <cell r="B135">
            <v>2</v>
          </cell>
          <cell r="E135" t="str">
            <v xml:space="preserve">253276IZO                </v>
          </cell>
          <cell r="U135" t="str">
            <v xml:space="preserve">下田工業　㈱　　　　          </v>
          </cell>
        </row>
        <row r="136">
          <cell r="B136">
            <v>2</v>
          </cell>
          <cell r="E136" t="str">
            <v>292160</v>
          </cell>
          <cell r="U136" t="str">
            <v xml:space="preserve">下田工業　㈱　　　　          </v>
          </cell>
        </row>
        <row r="137">
          <cell r="B137">
            <v>2</v>
          </cell>
          <cell r="E137" t="str">
            <v xml:space="preserve">4J100606B15              </v>
          </cell>
          <cell r="U137" t="str">
            <v xml:space="preserve">下田工業　㈱　　　　          </v>
          </cell>
        </row>
        <row r="138">
          <cell r="B138">
            <v>2</v>
          </cell>
          <cell r="E138" t="str">
            <v xml:space="preserve">5J400606B15              </v>
          </cell>
          <cell r="U138" t="str">
            <v xml:space="preserve">下田工業　㈱　　　　          </v>
          </cell>
        </row>
        <row r="139">
          <cell r="B139">
            <v>2</v>
          </cell>
          <cell r="E139" t="str">
            <v xml:space="preserve">7J100606B15              </v>
          </cell>
          <cell r="U139" t="str">
            <v xml:space="preserve">下田工業　㈱　　　　          </v>
          </cell>
        </row>
        <row r="140">
          <cell r="B140">
            <v>2</v>
          </cell>
          <cell r="E140" t="str">
            <v xml:space="preserve">7J100606H                </v>
          </cell>
          <cell r="U140" t="str">
            <v xml:space="preserve">下田工業　㈱　　　　          </v>
          </cell>
        </row>
        <row r="141">
          <cell r="B141">
            <v>2</v>
          </cell>
          <cell r="E141" t="str">
            <v xml:space="preserve">7J300606H                </v>
          </cell>
          <cell r="U141" t="str">
            <v xml:space="preserve">下田工業　㈱　　　　          </v>
          </cell>
        </row>
        <row r="142">
          <cell r="B142">
            <v>2</v>
          </cell>
          <cell r="E142" t="str">
            <v xml:space="preserve">8J100606H                </v>
          </cell>
          <cell r="U142" t="str">
            <v xml:space="preserve">下田工業　㈱　　　　          </v>
          </cell>
        </row>
        <row r="143">
          <cell r="B143">
            <v>2</v>
          </cell>
          <cell r="E143" t="str">
            <v xml:space="preserve">231237K100R2             </v>
          </cell>
          <cell r="U143" t="str">
            <v xml:space="preserve">リバーエレテック㈱            </v>
          </cell>
        </row>
        <row r="144">
          <cell r="B144">
            <v>2</v>
          </cell>
          <cell r="E144" t="str">
            <v xml:space="preserve">231237K220R2             </v>
          </cell>
          <cell r="U144" t="str">
            <v xml:space="preserve">リバーエレテック㈱            </v>
          </cell>
        </row>
        <row r="145">
          <cell r="B145">
            <v>2</v>
          </cell>
          <cell r="E145" t="str">
            <v xml:space="preserve">3010312T                 </v>
          </cell>
          <cell r="U145" t="str">
            <v xml:space="preserve">リバーエレテック㈱            </v>
          </cell>
        </row>
        <row r="146">
          <cell r="B146">
            <v>2</v>
          </cell>
          <cell r="E146" t="str">
            <v xml:space="preserve">3010325T                 </v>
          </cell>
          <cell r="U146" t="str">
            <v xml:space="preserve">リバーエレテック㈱            </v>
          </cell>
        </row>
        <row r="147">
          <cell r="B147">
            <v>2</v>
          </cell>
          <cell r="E147" t="str">
            <v xml:space="preserve">41734***4T               </v>
          </cell>
          <cell r="U147" t="str">
            <v xml:space="preserve">リバーエレテック㈱            </v>
          </cell>
        </row>
        <row r="148">
          <cell r="B148">
            <v>2</v>
          </cell>
          <cell r="E148" t="str">
            <v>252157</v>
          </cell>
          <cell r="U148" t="str">
            <v xml:space="preserve">ユニダックス　㈱　            </v>
          </cell>
        </row>
        <row r="149">
          <cell r="B149">
            <v>2</v>
          </cell>
          <cell r="E149" t="str">
            <v xml:space="preserve">252246T                  </v>
          </cell>
          <cell r="U149" t="str">
            <v xml:space="preserve">ユニダックス　㈱　            </v>
          </cell>
        </row>
        <row r="150">
          <cell r="B150">
            <v>2</v>
          </cell>
          <cell r="E150" t="str">
            <v>2044150202</v>
          </cell>
          <cell r="U150" t="str">
            <v xml:space="preserve">ハヤカワ電線工業㈱　          </v>
          </cell>
        </row>
        <row r="151">
          <cell r="B151">
            <v>2</v>
          </cell>
          <cell r="E151" t="str">
            <v>2044230162</v>
          </cell>
          <cell r="U151" t="str">
            <v xml:space="preserve">ハヤカワ電線工業㈱　          </v>
          </cell>
        </row>
        <row r="152">
          <cell r="B152">
            <v>2</v>
          </cell>
          <cell r="E152" t="str">
            <v>2045211012</v>
          </cell>
          <cell r="U152" t="str">
            <v xml:space="preserve">ハヤカワ電線工業㈱　          </v>
          </cell>
        </row>
        <row r="153">
          <cell r="B153">
            <v>2</v>
          </cell>
          <cell r="E153" t="str">
            <v xml:space="preserve">3500202S                 </v>
          </cell>
          <cell r="U153" t="str">
            <v xml:space="preserve">ニッセイ電機㈱　　            </v>
          </cell>
        </row>
        <row r="154">
          <cell r="B154">
            <v>2</v>
          </cell>
          <cell r="E154" t="str">
            <v xml:space="preserve">371121024T               </v>
          </cell>
          <cell r="U154" t="str">
            <v xml:space="preserve">ニッセイ電機㈱　　            </v>
          </cell>
        </row>
        <row r="155">
          <cell r="B155">
            <v>2</v>
          </cell>
          <cell r="E155" t="str">
            <v xml:space="preserve">371121034T               </v>
          </cell>
          <cell r="U155" t="str">
            <v xml:space="preserve">ニッセイ電機㈱　　            </v>
          </cell>
        </row>
        <row r="156">
          <cell r="B156">
            <v>2</v>
          </cell>
          <cell r="E156" t="str">
            <v xml:space="preserve">371121524T               </v>
          </cell>
          <cell r="U156" t="str">
            <v xml:space="preserve">ニッセイ電機㈱　　            </v>
          </cell>
        </row>
        <row r="157">
          <cell r="B157">
            <v>2</v>
          </cell>
          <cell r="E157" t="str">
            <v xml:space="preserve">371121534T               </v>
          </cell>
          <cell r="U157" t="str">
            <v xml:space="preserve">ニッセイ電機㈱　　            </v>
          </cell>
        </row>
        <row r="158">
          <cell r="B158">
            <v>2</v>
          </cell>
          <cell r="E158" t="str">
            <v xml:space="preserve">371122214T               </v>
          </cell>
          <cell r="U158" t="str">
            <v xml:space="preserve">ニッセイ電機㈱　　            </v>
          </cell>
        </row>
        <row r="159">
          <cell r="B159">
            <v>2</v>
          </cell>
          <cell r="E159" t="str">
            <v xml:space="preserve">371122224T               </v>
          </cell>
          <cell r="U159" t="str">
            <v xml:space="preserve">ニッセイ電機㈱　　            </v>
          </cell>
        </row>
        <row r="160">
          <cell r="B160">
            <v>2</v>
          </cell>
          <cell r="E160" t="str">
            <v xml:space="preserve">371122234T               </v>
          </cell>
          <cell r="U160" t="str">
            <v xml:space="preserve">ニッセイ電機㈱　　            </v>
          </cell>
        </row>
        <row r="161">
          <cell r="B161">
            <v>2</v>
          </cell>
          <cell r="E161" t="str">
            <v xml:space="preserve">371122724T               </v>
          </cell>
          <cell r="U161" t="str">
            <v xml:space="preserve">ニッセイ電機㈱　　            </v>
          </cell>
        </row>
        <row r="162">
          <cell r="B162">
            <v>2</v>
          </cell>
          <cell r="E162" t="str">
            <v xml:space="preserve">371123334T               </v>
          </cell>
          <cell r="U162" t="str">
            <v xml:space="preserve">ニッセイ電機㈱　　            </v>
          </cell>
        </row>
        <row r="163">
          <cell r="B163">
            <v>2</v>
          </cell>
          <cell r="E163" t="str">
            <v xml:space="preserve">371124734T               </v>
          </cell>
          <cell r="U163" t="str">
            <v xml:space="preserve">ニッセイ電機㈱　　            </v>
          </cell>
        </row>
        <row r="164">
          <cell r="B164">
            <v>2</v>
          </cell>
          <cell r="E164" t="str">
            <v xml:space="preserve">375524734T               </v>
          </cell>
          <cell r="U164" t="str">
            <v xml:space="preserve">ニッセイ電機㈱　　            </v>
          </cell>
        </row>
        <row r="165">
          <cell r="B165">
            <v>2</v>
          </cell>
          <cell r="E165" t="str">
            <v xml:space="preserve">375624744T               </v>
          </cell>
          <cell r="U165" t="str">
            <v xml:space="preserve">ニッセイ電機㈱　　            </v>
          </cell>
        </row>
        <row r="166">
          <cell r="B166">
            <v>2</v>
          </cell>
          <cell r="E166" t="str">
            <v>3504348</v>
          </cell>
          <cell r="U166" t="str">
            <v xml:space="preserve">ニチコン㈱　　　　　          </v>
          </cell>
        </row>
        <row r="167">
          <cell r="B167">
            <v>2</v>
          </cell>
          <cell r="E167" t="str">
            <v xml:space="preserve">353721019T               </v>
          </cell>
          <cell r="U167" t="str">
            <v xml:space="preserve">ニチコン㈱　　　　　          </v>
          </cell>
        </row>
        <row r="168">
          <cell r="B168">
            <v>2</v>
          </cell>
          <cell r="E168" t="str">
            <v xml:space="preserve">354721019T               </v>
          </cell>
          <cell r="U168" t="str">
            <v xml:space="preserve">ニチコン㈱　　　　　          </v>
          </cell>
        </row>
        <row r="169">
          <cell r="B169">
            <v>2</v>
          </cell>
          <cell r="E169" t="str">
            <v xml:space="preserve">354741009T               </v>
          </cell>
          <cell r="U169" t="str">
            <v xml:space="preserve">ニチコン㈱　　　　　          </v>
          </cell>
        </row>
        <row r="170">
          <cell r="B170">
            <v>2</v>
          </cell>
          <cell r="E170" t="str">
            <v xml:space="preserve">354741019T               </v>
          </cell>
          <cell r="U170" t="str">
            <v xml:space="preserve">ニチコン㈱　　　　　          </v>
          </cell>
        </row>
        <row r="171">
          <cell r="B171">
            <v>2</v>
          </cell>
          <cell r="E171" t="str">
            <v xml:space="preserve">354741029S               </v>
          </cell>
          <cell r="U171" t="str">
            <v xml:space="preserve">ニチコン㈱　　　　　          </v>
          </cell>
        </row>
        <row r="172">
          <cell r="B172">
            <v>2</v>
          </cell>
          <cell r="E172" t="str">
            <v xml:space="preserve">354742209T               </v>
          </cell>
          <cell r="U172" t="str">
            <v xml:space="preserve">ニチコン㈱　　　　　          </v>
          </cell>
        </row>
        <row r="173">
          <cell r="B173">
            <v>2</v>
          </cell>
          <cell r="E173" t="str">
            <v xml:space="preserve">354743319T               </v>
          </cell>
          <cell r="U173" t="str">
            <v xml:space="preserve">ニチコン㈱　　　　　          </v>
          </cell>
        </row>
        <row r="174">
          <cell r="B174">
            <v>2</v>
          </cell>
          <cell r="E174" t="str">
            <v xml:space="preserve">354744709T               </v>
          </cell>
          <cell r="U174" t="str">
            <v xml:space="preserve">ニチコン㈱　　　　　          </v>
          </cell>
        </row>
        <row r="175">
          <cell r="B175">
            <v>2</v>
          </cell>
          <cell r="E175" t="str">
            <v xml:space="preserve">354763329S               </v>
          </cell>
          <cell r="U175" t="str">
            <v xml:space="preserve">ニチコン㈱　　　　　          </v>
          </cell>
        </row>
        <row r="176">
          <cell r="B176">
            <v>2</v>
          </cell>
          <cell r="E176" t="str">
            <v xml:space="preserve">354780339T               </v>
          </cell>
          <cell r="U176" t="str">
            <v xml:space="preserve">ニチコン㈱　　　　　          </v>
          </cell>
        </row>
        <row r="177">
          <cell r="B177">
            <v>2</v>
          </cell>
          <cell r="E177" t="str">
            <v xml:space="preserve">354780479T               </v>
          </cell>
          <cell r="U177" t="str">
            <v xml:space="preserve">ニチコン㈱　　　　　          </v>
          </cell>
        </row>
        <row r="178">
          <cell r="B178">
            <v>2</v>
          </cell>
          <cell r="E178" t="str">
            <v xml:space="preserve">354781599T               </v>
          </cell>
          <cell r="U178" t="str">
            <v xml:space="preserve">ニチコン㈱　　　　　          </v>
          </cell>
        </row>
        <row r="179">
          <cell r="B179">
            <v>2</v>
          </cell>
          <cell r="E179" t="str">
            <v xml:space="preserve">354782219T               </v>
          </cell>
          <cell r="U179" t="str">
            <v xml:space="preserve">ニチコン㈱　　　　　          </v>
          </cell>
        </row>
        <row r="180">
          <cell r="B180">
            <v>2</v>
          </cell>
          <cell r="E180" t="str">
            <v xml:space="preserve">354784799T               </v>
          </cell>
          <cell r="U180" t="str">
            <v xml:space="preserve">ニチコン㈱　　　　　          </v>
          </cell>
        </row>
        <row r="181">
          <cell r="B181">
            <v>2</v>
          </cell>
          <cell r="E181" t="str">
            <v xml:space="preserve">355780479T               </v>
          </cell>
          <cell r="U181" t="str">
            <v xml:space="preserve">ニチコン㈱　　　　　          </v>
          </cell>
        </row>
        <row r="182">
          <cell r="B182">
            <v>2</v>
          </cell>
          <cell r="E182" t="str">
            <v xml:space="preserve">393321017T               </v>
          </cell>
          <cell r="U182" t="str">
            <v xml:space="preserve">ニチコン㈱　　　　　          </v>
          </cell>
        </row>
        <row r="183">
          <cell r="B183">
            <v>2</v>
          </cell>
          <cell r="E183" t="str">
            <v xml:space="preserve">393321027T               </v>
          </cell>
          <cell r="U183" t="str">
            <v xml:space="preserve">ニチコン㈱　　　　　          </v>
          </cell>
        </row>
        <row r="184">
          <cell r="B184">
            <v>2</v>
          </cell>
          <cell r="E184" t="str">
            <v xml:space="preserve">393322217T               </v>
          </cell>
          <cell r="U184" t="str">
            <v xml:space="preserve">ニチコン㈱　　　　　          </v>
          </cell>
        </row>
        <row r="185">
          <cell r="B185">
            <v>2</v>
          </cell>
          <cell r="E185" t="str">
            <v xml:space="preserve">393324717T               </v>
          </cell>
          <cell r="U185" t="str">
            <v xml:space="preserve">ニチコン㈱　　　　　          </v>
          </cell>
        </row>
        <row r="186">
          <cell r="B186">
            <v>2</v>
          </cell>
          <cell r="E186" t="str">
            <v xml:space="preserve">393341007T               </v>
          </cell>
          <cell r="U186" t="str">
            <v xml:space="preserve">ニチコン㈱　　　　　          </v>
          </cell>
        </row>
        <row r="187">
          <cell r="B187">
            <v>2</v>
          </cell>
          <cell r="E187" t="str">
            <v xml:space="preserve">393341017T               </v>
          </cell>
          <cell r="U187" t="str">
            <v xml:space="preserve">ニチコン㈱　　　　　          </v>
          </cell>
        </row>
        <row r="188">
          <cell r="B188">
            <v>2</v>
          </cell>
          <cell r="E188" t="str">
            <v xml:space="preserve">393342207T               </v>
          </cell>
          <cell r="U188" t="str">
            <v xml:space="preserve">ニチコン㈱　　　　　          </v>
          </cell>
        </row>
        <row r="189">
          <cell r="B189">
            <v>2</v>
          </cell>
          <cell r="E189" t="str">
            <v xml:space="preserve">393343317T               </v>
          </cell>
          <cell r="U189" t="str">
            <v xml:space="preserve">ニチコン㈱　　　　　          </v>
          </cell>
        </row>
        <row r="190">
          <cell r="B190">
            <v>2</v>
          </cell>
          <cell r="E190" t="str">
            <v xml:space="preserve">393344707T               </v>
          </cell>
          <cell r="U190" t="str">
            <v xml:space="preserve">ニチコン㈱　　　　　          </v>
          </cell>
        </row>
        <row r="191">
          <cell r="B191">
            <v>2</v>
          </cell>
          <cell r="E191" t="str">
            <v xml:space="preserve">393361017T               </v>
          </cell>
          <cell r="U191" t="str">
            <v xml:space="preserve">ニチコン㈱　　　　　          </v>
          </cell>
        </row>
        <row r="192">
          <cell r="B192">
            <v>2</v>
          </cell>
          <cell r="E192" t="str">
            <v xml:space="preserve">393363307T               </v>
          </cell>
          <cell r="U192" t="str">
            <v xml:space="preserve">ニチコン㈱　　　　　          </v>
          </cell>
        </row>
        <row r="193">
          <cell r="B193">
            <v>2</v>
          </cell>
          <cell r="E193" t="str">
            <v xml:space="preserve">393380107T               </v>
          </cell>
          <cell r="U193" t="str">
            <v xml:space="preserve">ニチコン㈱　　　　　          </v>
          </cell>
        </row>
        <row r="194">
          <cell r="B194">
            <v>2</v>
          </cell>
          <cell r="E194" t="str">
            <v xml:space="preserve">393380227T               </v>
          </cell>
          <cell r="U194" t="str">
            <v xml:space="preserve">ニチコン㈱　　　　　          </v>
          </cell>
        </row>
        <row r="195">
          <cell r="B195">
            <v>2</v>
          </cell>
          <cell r="E195" t="str">
            <v xml:space="preserve">393380337T               </v>
          </cell>
          <cell r="U195" t="str">
            <v xml:space="preserve">ニチコン㈱　　　　　          </v>
          </cell>
        </row>
        <row r="196">
          <cell r="B196">
            <v>2</v>
          </cell>
          <cell r="E196" t="str">
            <v xml:space="preserve">393382207T               </v>
          </cell>
          <cell r="U196" t="str">
            <v xml:space="preserve">ニチコン㈱　　　　　          </v>
          </cell>
        </row>
        <row r="197">
          <cell r="B197">
            <v>2</v>
          </cell>
          <cell r="E197" t="str">
            <v xml:space="preserve">393384797T               </v>
          </cell>
          <cell r="U197" t="str">
            <v xml:space="preserve">ニチコン㈱　　　　　          </v>
          </cell>
        </row>
        <row r="198">
          <cell r="B198">
            <v>2</v>
          </cell>
          <cell r="E198" t="str">
            <v>25065601</v>
          </cell>
          <cell r="U198" t="str">
            <v xml:space="preserve">ﾀｲｺ ｴﾚｸﾄﾛ ｲ-ｼ-株式会社        </v>
          </cell>
        </row>
        <row r="199">
          <cell r="B199">
            <v>2</v>
          </cell>
          <cell r="E199" t="str">
            <v>25065602</v>
          </cell>
          <cell r="U199" t="str">
            <v xml:space="preserve">ﾀｲｺ ｴﾚｸﾄﾛ ｲ-ｼ-株式会社        </v>
          </cell>
        </row>
        <row r="200">
          <cell r="B200">
            <v>2</v>
          </cell>
          <cell r="E200" t="str">
            <v>231287</v>
          </cell>
          <cell r="U200" t="str">
            <v xml:space="preserve">スミダ電機　㈱　　            </v>
          </cell>
        </row>
        <row r="201">
          <cell r="B201">
            <v>2</v>
          </cell>
          <cell r="E201" t="str">
            <v>232140</v>
          </cell>
          <cell r="U201" t="str">
            <v xml:space="preserve">サガミエレク　㈱              </v>
          </cell>
        </row>
        <row r="202">
          <cell r="B202">
            <v>2</v>
          </cell>
          <cell r="E202" t="str">
            <v>25050272</v>
          </cell>
          <cell r="U202" t="str">
            <v xml:space="preserve">コーノ㈱　　　                </v>
          </cell>
        </row>
        <row r="203">
          <cell r="B203">
            <v>2</v>
          </cell>
          <cell r="E203" t="str">
            <v>25050284</v>
          </cell>
          <cell r="U203" t="str">
            <v xml:space="preserve">コーノ㈱　　　                </v>
          </cell>
        </row>
        <row r="204">
          <cell r="B204">
            <v>2</v>
          </cell>
          <cell r="E204" t="str">
            <v>25051091</v>
          </cell>
          <cell r="U204" t="str">
            <v xml:space="preserve">コーノ㈱　　　                </v>
          </cell>
        </row>
        <row r="205">
          <cell r="B205">
            <v>2</v>
          </cell>
          <cell r="E205" t="str">
            <v>25051112</v>
          </cell>
          <cell r="U205" t="str">
            <v xml:space="preserve">コーノ㈱　　　                </v>
          </cell>
        </row>
        <row r="206">
          <cell r="B206">
            <v>2</v>
          </cell>
          <cell r="E206" t="str">
            <v>25055441</v>
          </cell>
          <cell r="U206" t="str">
            <v xml:space="preserve">コーノ㈱　　　                </v>
          </cell>
        </row>
        <row r="207">
          <cell r="B207">
            <v>2</v>
          </cell>
          <cell r="E207" t="str">
            <v>25055442</v>
          </cell>
          <cell r="U207" t="str">
            <v xml:space="preserve">コーノ㈱　　　                </v>
          </cell>
        </row>
        <row r="208">
          <cell r="B208">
            <v>2</v>
          </cell>
          <cell r="E208" t="str">
            <v>25055625</v>
          </cell>
          <cell r="U208" t="str">
            <v xml:space="preserve">コーノ㈱　　　                </v>
          </cell>
        </row>
        <row r="209">
          <cell r="B209">
            <v>2</v>
          </cell>
          <cell r="E209" t="str">
            <v>25055628</v>
          </cell>
          <cell r="U209" t="str">
            <v xml:space="preserve">コーノ㈱　　　                </v>
          </cell>
        </row>
        <row r="210">
          <cell r="B210">
            <v>2</v>
          </cell>
          <cell r="E210" t="str">
            <v>2009990524</v>
          </cell>
          <cell r="U210" t="str">
            <v xml:space="preserve">コーノ㈱　　　                </v>
          </cell>
        </row>
        <row r="211">
          <cell r="B211">
            <v>2</v>
          </cell>
          <cell r="E211" t="str">
            <v>2042162012</v>
          </cell>
          <cell r="U211" t="str">
            <v xml:space="preserve">コーノ㈱　　　                </v>
          </cell>
        </row>
        <row r="212">
          <cell r="B212">
            <v>2</v>
          </cell>
          <cell r="E212" t="str">
            <v>2045261022</v>
          </cell>
          <cell r="U212" t="str">
            <v xml:space="preserve">コーノ㈱　　　                </v>
          </cell>
        </row>
        <row r="213">
          <cell r="B213">
            <v>2</v>
          </cell>
          <cell r="E213" t="str">
            <v>3000078</v>
          </cell>
          <cell r="U213" t="str">
            <v xml:space="preserve">エルナー㈱　　　　　          </v>
          </cell>
        </row>
        <row r="214">
          <cell r="B214">
            <v>2</v>
          </cell>
          <cell r="E214" t="str">
            <v>25045589</v>
          </cell>
          <cell r="U214" t="str">
            <v xml:space="preserve">エムデン無線工業　㈱          </v>
          </cell>
        </row>
        <row r="215">
          <cell r="B215">
            <v>2</v>
          </cell>
          <cell r="E215" t="str">
            <v>25065425</v>
          </cell>
          <cell r="U215" t="str">
            <v xml:space="preserve">エムデン無線工業　㈱          </v>
          </cell>
        </row>
        <row r="216">
          <cell r="B216">
            <v>2</v>
          </cell>
          <cell r="E216" t="str">
            <v>25052211</v>
          </cell>
          <cell r="U216" t="str">
            <v xml:space="preserve">イリソ電子工業　㈱            </v>
          </cell>
        </row>
        <row r="217">
          <cell r="B217">
            <v>2</v>
          </cell>
          <cell r="E217" t="str">
            <v>25052483</v>
          </cell>
          <cell r="U217" t="str">
            <v xml:space="preserve">イリソ電子工業　㈱            </v>
          </cell>
        </row>
        <row r="218">
          <cell r="B218">
            <v>2</v>
          </cell>
          <cell r="E218" t="str">
            <v>25056009</v>
          </cell>
          <cell r="U218" t="str">
            <v xml:space="preserve">イリソ電子工業　㈱            </v>
          </cell>
        </row>
        <row r="219">
          <cell r="B219">
            <v>2</v>
          </cell>
          <cell r="E219" t="str">
            <v>240133</v>
          </cell>
          <cell r="U219" t="str">
            <v xml:space="preserve">アルプス電気　㈱　　          </v>
          </cell>
        </row>
        <row r="220">
          <cell r="B220">
            <v>2</v>
          </cell>
          <cell r="E220" t="str">
            <v>5104477</v>
          </cell>
          <cell r="U220" t="str">
            <v xml:space="preserve">アルプス電気　㈱　　          </v>
          </cell>
        </row>
        <row r="221">
          <cell r="B221">
            <v>2</v>
          </cell>
          <cell r="E221" t="str">
            <v xml:space="preserve">5210294T                 </v>
          </cell>
          <cell r="U221" t="str">
            <v xml:space="preserve">アルプス電気　㈱　　          </v>
          </cell>
        </row>
        <row r="222">
          <cell r="B222">
            <v>2</v>
          </cell>
          <cell r="E222" t="str">
            <v>25030395</v>
          </cell>
          <cell r="U222" t="str">
            <v xml:space="preserve">アルプス電気　㈱　　          </v>
          </cell>
        </row>
        <row r="223">
          <cell r="B223">
            <v>2</v>
          </cell>
          <cell r="E223" t="str">
            <v xml:space="preserve">25035699T                </v>
          </cell>
          <cell r="U223" t="str">
            <v xml:space="preserve">アルプス電気　㈱　　          </v>
          </cell>
        </row>
        <row r="224">
          <cell r="B224">
            <v>2</v>
          </cell>
          <cell r="E224" t="str">
            <v>25065507</v>
          </cell>
          <cell r="U224" t="str">
            <v xml:space="preserve">アルプス電気　㈱　　          </v>
          </cell>
        </row>
        <row r="225">
          <cell r="B225">
            <v>2</v>
          </cell>
          <cell r="E225" t="str">
            <v xml:space="preserve">342101014R1              </v>
          </cell>
          <cell r="U225" t="str">
            <v xml:space="preserve">Ｔ．Ｄ．Ｋ．㈱　　            </v>
          </cell>
        </row>
        <row r="226">
          <cell r="B226">
            <v>2</v>
          </cell>
          <cell r="E226" t="str">
            <v xml:space="preserve">342101024R1              </v>
          </cell>
          <cell r="U226" t="str">
            <v xml:space="preserve">Ｔ．Ｄ．Ｋ．㈱　　            </v>
          </cell>
        </row>
        <row r="227">
          <cell r="B227">
            <v>2</v>
          </cell>
          <cell r="E227" t="str">
            <v xml:space="preserve">342101504R1              </v>
          </cell>
          <cell r="U227" t="str">
            <v xml:space="preserve">Ｔ．Ｄ．Ｋ．㈱　　            </v>
          </cell>
        </row>
        <row r="228">
          <cell r="B228">
            <v>2</v>
          </cell>
          <cell r="E228" t="str">
            <v xml:space="preserve">342101514R1              </v>
          </cell>
          <cell r="U228" t="str">
            <v xml:space="preserve">Ｔ．Ｄ．Ｋ．㈱　　            </v>
          </cell>
        </row>
        <row r="229">
          <cell r="B229">
            <v>2</v>
          </cell>
          <cell r="E229" t="str">
            <v xml:space="preserve">342102204R1              </v>
          </cell>
          <cell r="U229" t="str">
            <v xml:space="preserve">Ｔ．Ｄ．Ｋ．㈱　　            </v>
          </cell>
        </row>
        <row r="230">
          <cell r="B230">
            <v>2</v>
          </cell>
          <cell r="E230" t="str">
            <v xml:space="preserve">342106814R1              </v>
          </cell>
          <cell r="U230" t="str">
            <v xml:space="preserve">Ｔ．Ｄ．Ｋ．㈱　　            </v>
          </cell>
        </row>
        <row r="231">
          <cell r="B231">
            <v>2</v>
          </cell>
          <cell r="E231" t="str">
            <v>241335</v>
          </cell>
          <cell r="U231" t="str">
            <v xml:space="preserve">ＯＳエレクトロニクス          </v>
          </cell>
        </row>
        <row r="232">
          <cell r="B232">
            <v>2</v>
          </cell>
          <cell r="E232" t="str">
            <v xml:space="preserve">44352***4T               </v>
          </cell>
          <cell r="U232" t="str">
            <v xml:space="preserve">ＫＯＡ　㈱　　　              </v>
          </cell>
        </row>
        <row r="233">
          <cell r="B233">
            <v>2</v>
          </cell>
          <cell r="E233" t="str">
            <v xml:space="preserve">443628204T               </v>
          </cell>
          <cell r="U233" t="str">
            <v xml:space="preserve">ＫＯＡ　㈱　　　              </v>
          </cell>
        </row>
        <row r="234">
          <cell r="B234">
            <v>2</v>
          </cell>
          <cell r="E234" t="str">
            <v xml:space="preserve">453530224T               </v>
          </cell>
          <cell r="U234" t="str">
            <v xml:space="preserve">ＫＯＡ　㈱　　　              </v>
          </cell>
        </row>
        <row r="235">
          <cell r="B235">
            <v>2</v>
          </cell>
          <cell r="E235" t="str">
            <v>25051088</v>
          </cell>
          <cell r="U235" t="str">
            <v xml:space="preserve">□ＭＬ　ＩＰＣ                </v>
          </cell>
        </row>
        <row r="236">
          <cell r="B236">
            <v>2</v>
          </cell>
          <cell r="E236" t="str">
            <v>25051089</v>
          </cell>
          <cell r="U236" t="str">
            <v xml:space="preserve">□ＭＬ　ＩＰＣ                </v>
          </cell>
        </row>
        <row r="237">
          <cell r="B237">
            <v>2</v>
          </cell>
          <cell r="E237" t="str">
            <v>25051111</v>
          </cell>
          <cell r="U237" t="str">
            <v xml:space="preserve">□ＭＬ　ＩＰＣ                </v>
          </cell>
        </row>
        <row r="238">
          <cell r="B238">
            <v>2</v>
          </cell>
          <cell r="E238" t="str">
            <v>25055626</v>
          </cell>
          <cell r="U238" t="str">
            <v xml:space="preserve">□ＭＬ　ＩＰＣ                </v>
          </cell>
        </row>
        <row r="239">
          <cell r="B239">
            <v>3</v>
          </cell>
          <cell r="E239" t="str">
            <v>24650033</v>
          </cell>
          <cell r="U239" t="str">
            <v xml:space="preserve">㈱バイテック　　　　          </v>
          </cell>
        </row>
        <row r="240">
          <cell r="B240">
            <v>3</v>
          </cell>
          <cell r="E240" t="str">
            <v xml:space="preserve">24800018A                </v>
          </cell>
          <cell r="U240" t="str">
            <v xml:space="preserve">㈱バイテック　　　　          </v>
          </cell>
        </row>
        <row r="241">
          <cell r="B241">
            <v>4</v>
          </cell>
          <cell r="E241" t="str">
            <v>24605828</v>
          </cell>
          <cell r="U241" t="str">
            <v xml:space="preserve">理研発条工業　㈱　            </v>
          </cell>
        </row>
        <row r="242">
          <cell r="B242">
            <v>4</v>
          </cell>
          <cell r="E242" t="str">
            <v>27122770</v>
          </cell>
          <cell r="U242" t="str">
            <v xml:space="preserve">矢田金属工業　㈱　            </v>
          </cell>
        </row>
        <row r="243">
          <cell r="B243">
            <v>4</v>
          </cell>
          <cell r="E243" t="str">
            <v>24840133</v>
          </cell>
          <cell r="U243" t="str">
            <v xml:space="preserve">北野プラスチック工業          </v>
          </cell>
        </row>
        <row r="244">
          <cell r="B244">
            <v>4</v>
          </cell>
          <cell r="E244" t="str">
            <v>27301778</v>
          </cell>
          <cell r="U244" t="str">
            <v xml:space="preserve">北川工業　㈱　　              </v>
          </cell>
        </row>
        <row r="245">
          <cell r="B245">
            <v>4</v>
          </cell>
          <cell r="E245" t="str">
            <v>260208</v>
          </cell>
          <cell r="U245" t="str">
            <v xml:space="preserve">北川工業　㈱　　              </v>
          </cell>
        </row>
        <row r="246">
          <cell r="B246">
            <v>4</v>
          </cell>
          <cell r="E246" t="str">
            <v>27130821</v>
          </cell>
          <cell r="U246" t="str">
            <v xml:space="preserve">福田化成　　　　              </v>
          </cell>
        </row>
        <row r="247">
          <cell r="B247">
            <v>4</v>
          </cell>
          <cell r="E247" t="str">
            <v>27130822</v>
          </cell>
          <cell r="U247" t="str">
            <v xml:space="preserve">福田化成　　　　              </v>
          </cell>
        </row>
        <row r="248">
          <cell r="B248">
            <v>4</v>
          </cell>
          <cell r="E248" t="str">
            <v xml:space="preserve">27100366B                </v>
          </cell>
          <cell r="U248" t="str">
            <v xml:space="preserve">不動金属工業　                </v>
          </cell>
        </row>
        <row r="249">
          <cell r="B249">
            <v>4</v>
          </cell>
          <cell r="E249" t="str">
            <v xml:space="preserve">28184801Z                </v>
          </cell>
          <cell r="U249" t="str">
            <v xml:space="preserve">不動金属工業　                </v>
          </cell>
        </row>
        <row r="250">
          <cell r="B250">
            <v>4</v>
          </cell>
          <cell r="E250" t="str">
            <v>24611660</v>
          </cell>
          <cell r="U250" t="str">
            <v xml:space="preserve">大伸プラスチック              </v>
          </cell>
        </row>
        <row r="251">
          <cell r="B251">
            <v>4</v>
          </cell>
          <cell r="E251" t="str">
            <v>27262600</v>
          </cell>
          <cell r="U251" t="str">
            <v xml:space="preserve">千代田インテグレ　㈱          </v>
          </cell>
        </row>
        <row r="252">
          <cell r="B252">
            <v>4</v>
          </cell>
          <cell r="E252" t="str">
            <v>28175253</v>
          </cell>
          <cell r="U252" t="str">
            <v xml:space="preserve">千代田インテグレ　㈱          </v>
          </cell>
        </row>
        <row r="253">
          <cell r="B253">
            <v>4</v>
          </cell>
          <cell r="E253" t="str">
            <v>29110057</v>
          </cell>
          <cell r="U253" t="str">
            <v xml:space="preserve">千代田インテグレ　㈱          </v>
          </cell>
        </row>
        <row r="254">
          <cell r="B254">
            <v>4</v>
          </cell>
          <cell r="E254" t="str">
            <v>29110141</v>
          </cell>
          <cell r="U254" t="str">
            <v xml:space="preserve">昭和電気　㈱　　              </v>
          </cell>
        </row>
        <row r="255">
          <cell r="B255">
            <v>4</v>
          </cell>
          <cell r="E255" t="str">
            <v>27160461</v>
          </cell>
          <cell r="U255" t="str">
            <v xml:space="preserve">金城電気　㈱　　              </v>
          </cell>
        </row>
        <row r="256">
          <cell r="B256">
            <v>4</v>
          </cell>
          <cell r="E256" t="str">
            <v>28133397</v>
          </cell>
          <cell r="U256" t="str">
            <v xml:space="preserve">㈱西淀マーク製作所            </v>
          </cell>
        </row>
        <row r="257">
          <cell r="B257">
            <v>4</v>
          </cell>
          <cell r="E257" t="str">
            <v>27300750</v>
          </cell>
          <cell r="U257" t="str">
            <v xml:space="preserve">㈱ニフコ　　　                </v>
          </cell>
        </row>
        <row r="258">
          <cell r="B258">
            <v>4</v>
          </cell>
          <cell r="E258" t="str">
            <v xml:space="preserve">28330135A                </v>
          </cell>
          <cell r="U258" t="str">
            <v xml:space="preserve">㈱ナニワネジ　　　            </v>
          </cell>
        </row>
        <row r="259">
          <cell r="B259">
            <v>4</v>
          </cell>
          <cell r="E259" t="str">
            <v>801433</v>
          </cell>
          <cell r="U259" t="str">
            <v xml:space="preserve">㈱ナニワネジ　　　            </v>
          </cell>
        </row>
        <row r="260">
          <cell r="B260">
            <v>4</v>
          </cell>
          <cell r="E260" t="str">
            <v>82143010</v>
          </cell>
          <cell r="U260" t="str">
            <v xml:space="preserve">㈱ナニワネジ　　　            </v>
          </cell>
        </row>
        <row r="261">
          <cell r="B261">
            <v>4</v>
          </cell>
          <cell r="E261" t="str">
            <v>830440089</v>
          </cell>
          <cell r="U261" t="str">
            <v xml:space="preserve">㈱ナニワネジ　　　            </v>
          </cell>
        </row>
        <row r="262">
          <cell r="B262">
            <v>4</v>
          </cell>
          <cell r="E262" t="str">
            <v>838120080</v>
          </cell>
          <cell r="U262" t="str">
            <v xml:space="preserve">㈱ナニワネジ　　　            </v>
          </cell>
        </row>
        <row r="263">
          <cell r="B263">
            <v>4</v>
          </cell>
          <cell r="E263" t="str">
            <v>838130088</v>
          </cell>
          <cell r="U263" t="str">
            <v xml:space="preserve">㈱ナニワネジ　　　            </v>
          </cell>
        </row>
        <row r="264">
          <cell r="B264">
            <v>4</v>
          </cell>
          <cell r="E264" t="str">
            <v>838426088</v>
          </cell>
          <cell r="U264" t="str">
            <v xml:space="preserve">㈱ナニワネジ　　　            </v>
          </cell>
        </row>
        <row r="265">
          <cell r="B265">
            <v>4</v>
          </cell>
          <cell r="E265" t="str">
            <v>838430068</v>
          </cell>
          <cell r="U265" t="str">
            <v xml:space="preserve">㈱ナニワネジ　　　            </v>
          </cell>
        </row>
        <row r="266">
          <cell r="B266">
            <v>4</v>
          </cell>
          <cell r="E266" t="str">
            <v>838430107</v>
          </cell>
          <cell r="U266" t="str">
            <v xml:space="preserve">㈱ナニワネジ　　　            </v>
          </cell>
        </row>
        <row r="267">
          <cell r="B267">
            <v>4</v>
          </cell>
          <cell r="E267" t="str">
            <v>838930088</v>
          </cell>
          <cell r="U267" t="str">
            <v xml:space="preserve">㈱ナニワネジ　　　            </v>
          </cell>
        </row>
        <row r="268">
          <cell r="B268">
            <v>4</v>
          </cell>
          <cell r="E268" t="str">
            <v>27212250</v>
          </cell>
          <cell r="U268" t="str">
            <v xml:space="preserve">㈱アンドウ製作所　　          </v>
          </cell>
        </row>
        <row r="269">
          <cell r="B269">
            <v>4</v>
          </cell>
          <cell r="E269" t="str">
            <v>28191902</v>
          </cell>
          <cell r="U269" t="str">
            <v xml:space="preserve">旭シルク印刷　㈱　            </v>
          </cell>
        </row>
        <row r="270">
          <cell r="B270">
            <v>4</v>
          </cell>
          <cell r="E270" t="str">
            <v>28198913</v>
          </cell>
          <cell r="U270" t="str">
            <v xml:space="preserve">旭シルク印刷　㈱　            </v>
          </cell>
        </row>
        <row r="271">
          <cell r="B271">
            <v>4</v>
          </cell>
          <cell r="E271" t="str">
            <v>28325847</v>
          </cell>
          <cell r="U271" t="str">
            <v xml:space="preserve">旭シルク印刷　㈱　            </v>
          </cell>
        </row>
        <row r="272">
          <cell r="B272">
            <v>4</v>
          </cell>
          <cell r="E272" t="str">
            <v>28325870</v>
          </cell>
          <cell r="U272" t="str">
            <v xml:space="preserve">ミナト化成　㈱　　            </v>
          </cell>
        </row>
        <row r="273">
          <cell r="B273">
            <v>4</v>
          </cell>
          <cell r="E273" t="str">
            <v>27111182</v>
          </cell>
          <cell r="U273" t="str">
            <v xml:space="preserve">マルサンレックス（株）        </v>
          </cell>
        </row>
        <row r="274">
          <cell r="B274">
            <v>4</v>
          </cell>
          <cell r="E274" t="str">
            <v>28148463</v>
          </cell>
          <cell r="U274" t="str">
            <v xml:space="preserve">マルサンレックス（株）        </v>
          </cell>
        </row>
        <row r="275">
          <cell r="B275">
            <v>4</v>
          </cell>
          <cell r="E275" t="str">
            <v>28325846</v>
          </cell>
          <cell r="U275" t="str">
            <v xml:space="preserve">マルサンレックス（株）        </v>
          </cell>
        </row>
        <row r="276">
          <cell r="B276">
            <v>4</v>
          </cell>
          <cell r="E276" t="str">
            <v>282321</v>
          </cell>
          <cell r="U276" t="str">
            <v xml:space="preserve">シンワ（株）                  </v>
          </cell>
        </row>
        <row r="277">
          <cell r="B277">
            <v>4</v>
          </cell>
          <cell r="E277" t="str">
            <v>24840135</v>
          </cell>
          <cell r="U277" t="str">
            <v xml:space="preserve">□ＭＬ　ＩＰＣ                </v>
          </cell>
        </row>
        <row r="278">
          <cell r="B278">
            <v>4</v>
          </cell>
          <cell r="E278" t="str">
            <v xml:space="preserve">27130817A                </v>
          </cell>
          <cell r="U278" t="str">
            <v xml:space="preserve">□ＭＬ　ＩＰＣ                </v>
          </cell>
        </row>
        <row r="279">
          <cell r="B279">
            <v>4</v>
          </cell>
          <cell r="E279" t="str">
            <v>27160350</v>
          </cell>
          <cell r="U279" t="str">
            <v xml:space="preserve">□ＭＬ　ＩＰＣ                </v>
          </cell>
        </row>
        <row r="280">
          <cell r="B280">
            <v>4</v>
          </cell>
          <cell r="E280" t="str">
            <v>27160471</v>
          </cell>
          <cell r="U280" t="str">
            <v xml:space="preserve">□ＭＬ　ＩＰＣ                </v>
          </cell>
        </row>
        <row r="281">
          <cell r="B281">
            <v>4</v>
          </cell>
          <cell r="E281" t="str">
            <v>27160472</v>
          </cell>
          <cell r="U281" t="str">
            <v xml:space="preserve">□ＭＬ　ＩＰＣ                </v>
          </cell>
        </row>
        <row r="282">
          <cell r="B282">
            <v>4</v>
          </cell>
          <cell r="E282" t="str">
            <v xml:space="preserve">27175253-1AY             </v>
          </cell>
          <cell r="U282" t="str">
            <v xml:space="preserve">□ＭＬ　ＩＰＣ                </v>
          </cell>
        </row>
        <row r="283">
          <cell r="B283">
            <v>4</v>
          </cell>
          <cell r="E283" t="str">
            <v>27191121</v>
          </cell>
          <cell r="U283" t="str">
            <v xml:space="preserve">□ＭＬ　ＩＰＣ                </v>
          </cell>
        </row>
        <row r="284">
          <cell r="B284">
            <v>4</v>
          </cell>
          <cell r="E284" t="str">
            <v>28184584</v>
          </cell>
          <cell r="U284" t="str">
            <v xml:space="preserve">□ＭＬ　ＩＰＣ                </v>
          </cell>
        </row>
        <row r="285">
          <cell r="B285">
            <v>5</v>
          </cell>
          <cell r="E285" t="str">
            <v>29362035</v>
          </cell>
          <cell r="U285" t="str">
            <v xml:space="preserve">日本ポスタルフランカー        </v>
          </cell>
        </row>
        <row r="286">
          <cell r="B286">
            <v>5</v>
          </cell>
          <cell r="E286" t="str">
            <v>29355296</v>
          </cell>
          <cell r="U286" t="str">
            <v xml:space="preserve">東門印刷　　　　              </v>
          </cell>
        </row>
        <row r="287">
          <cell r="B287">
            <v>5</v>
          </cell>
          <cell r="E287" t="str">
            <v>29053628</v>
          </cell>
          <cell r="U287" t="str">
            <v xml:space="preserve">大和紙器　㈱　　　　          </v>
          </cell>
        </row>
        <row r="288">
          <cell r="B288">
            <v>5</v>
          </cell>
          <cell r="E288" t="str">
            <v xml:space="preserve">29091884B                </v>
          </cell>
          <cell r="U288" t="str">
            <v xml:space="preserve">大和紙器　㈱　　　　          </v>
          </cell>
        </row>
        <row r="289">
          <cell r="B289">
            <v>5</v>
          </cell>
          <cell r="E289" t="str">
            <v xml:space="preserve">29091885A                </v>
          </cell>
          <cell r="U289" t="str">
            <v xml:space="preserve">大和紙器　㈱　　　　          </v>
          </cell>
        </row>
        <row r="290">
          <cell r="B290">
            <v>5</v>
          </cell>
          <cell r="E290" t="str">
            <v xml:space="preserve">29365082A                </v>
          </cell>
          <cell r="U290" t="str">
            <v xml:space="preserve">大日本印刷                    </v>
          </cell>
        </row>
        <row r="291">
          <cell r="B291">
            <v>5</v>
          </cell>
          <cell r="E291" t="str">
            <v xml:space="preserve">29342951A                </v>
          </cell>
          <cell r="U291" t="str">
            <v xml:space="preserve">山本印刷　（株）              </v>
          </cell>
        </row>
        <row r="292">
          <cell r="B292">
            <v>5</v>
          </cell>
          <cell r="E292" t="str">
            <v>29355316</v>
          </cell>
          <cell r="U292" t="str">
            <v xml:space="preserve">山本印刷　（株）              </v>
          </cell>
        </row>
        <row r="293">
          <cell r="B293">
            <v>5</v>
          </cell>
          <cell r="E293" t="str">
            <v>29355339</v>
          </cell>
          <cell r="U293" t="str">
            <v xml:space="preserve">山本印刷　（株）              </v>
          </cell>
        </row>
        <row r="294">
          <cell r="B294">
            <v>5</v>
          </cell>
          <cell r="E294" t="str">
            <v>29095864</v>
          </cell>
          <cell r="U294" t="str">
            <v xml:space="preserve">興和紙器　㈱　　　　          </v>
          </cell>
        </row>
        <row r="295">
          <cell r="B295">
            <v>5</v>
          </cell>
          <cell r="E295" t="str">
            <v xml:space="preserve">29100097-1A              </v>
          </cell>
          <cell r="U295" t="str">
            <v xml:space="preserve">興和紙器　㈱　　　　          </v>
          </cell>
        </row>
        <row r="296">
          <cell r="B296">
            <v>5</v>
          </cell>
          <cell r="E296" t="str">
            <v>29110149</v>
          </cell>
          <cell r="U296" t="str">
            <v xml:space="preserve">興和紙器　㈱　　　　          </v>
          </cell>
        </row>
        <row r="297">
          <cell r="B297">
            <v>5</v>
          </cell>
          <cell r="E297" t="str">
            <v>29362729</v>
          </cell>
          <cell r="U297" t="str">
            <v xml:space="preserve">㈱ワールド工芸社　          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002_2001_4月"/>
      <sheetName val="54ﾏｽﾀｰ予算4_2時点"/>
      <sheetName val="&amp;AP725E 99_4月"/>
      <sheetName val="&amp;AP725E 99_5月"/>
      <sheetName val="&amp;AP725E 用紙"/>
      <sheetName val="_AP725E 99_4月"/>
      <sheetName val="_AP725E 99_5月"/>
      <sheetName val="_AP725E 用紙"/>
      <sheetName val="4월계획"/>
      <sheetName val="週次ﾃﾞｰﾀ(台数)"/>
      <sheetName val="原価試算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38総合"/>
    </sheetNames>
    <sheetDataSet>
      <sheetData sheetId="0">
        <row r="3">
          <cell r="B3" t="str">
            <v>機種名</v>
          </cell>
          <cell r="C3" t="str">
            <v xml:space="preserve"> </v>
          </cell>
          <cell r="D3" t="str">
            <v>部品番号</v>
          </cell>
          <cell r="E3" t="str">
            <v xml:space="preserve"> </v>
          </cell>
          <cell r="H3" t="str">
            <v xml:space="preserve">       塩ﾋﾞt0.15</v>
          </cell>
          <cell r="J3" t="str">
            <v xml:space="preserve">  材費( /kG)</v>
          </cell>
          <cell r="N3" t="str">
            <v>材料費</v>
          </cell>
        </row>
        <row r="4">
          <cell r="E4" t="str">
            <v>横</v>
          </cell>
          <cell r="G4" t="str">
            <v>縦</v>
          </cell>
          <cell r="I4" t="str">
            <v>板厚 mm</v>
          </cell>
          <cell r="J4" t="str">
            <v>\</v>
          </cell>
          <cell r="K4" t="str">
            <v>M$</v>
          </cell>
          <cell r="N4">
            <v>349.74084096000001</v>
          </cell>
          <cell r="O4">
            <v>8.6142689740800016</v>
          </cell>
          <cell r="P4">
            <v>344.57075896320009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7"/>
  <sheetViews>
    <sheetView tabSelected="1" zoomScaleNormal="100" workbookViewId="0">
      <selection activeCell="B3" sqref="B3"/>
    </sheetView>
  </sheetViews>
  <sheetFormatPr defaultRowHeight="14.25" outlineLevelRow="1" x14ac:dyDescent="0.15"/>
  <cols>
    <col min="1" max="1" width="2.625" style="1" customWidth="1"/>
    <col min="2" max="2" width="9" style="1" customWidth="1"/>
    <col min="3" max="3" width="18.5" style="1" customWidth="1"/>
    <col min="4" max="4" width="14.25" style="1" customWidth="1"/>
    <col min="5" max="7" width="9.625" style="1" customWidth="1"/>
    <col min="8" max="8" width="3.625" style="1" hidden="1" customWidth="1"/>
    <col min="9" max="9" width="3.875" style="1" hidden="1" customWidth="1"/>
    <col min="10" max="10" width="5" style="1" hidden="1" customWidth="1"/>
    <col min="11" max="11" width="3.75" style="1" hidden="1" customWidth="1"/>
    <col min="12" max="12" width="5.875" style="1" hidden="1" customWidth="1"/>
    <col min="13" max="13" width="3.75" style="1" hidden="1" customWidth="1"/>
    <col min="14" max="14" width="5.875" style="1" hidden="1" customWidth="1"/>
    <col min="15" max="15" width="3.625" style="1" customWidth="1"/>
    <col min="16" max="16384" width="9" style="1"/>
  </cols>
  <sheetData>
    <row r="1" spans="1:27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x14ac:dyDescent="0.15">
      <c r="A2" s="18"/>
      <c r="B2" s="19" t="s">
        <v>127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x14ac:dyDescent="0.15">
      <c r="A4" s="18"/>
      <c r="B4" s="18"/>
      <c r="C4" s="60" t="s">
        <v>116</v>
      </c>
      <c r="D4" s="81" t="s">
        <v>117</v>
      </c>
      <c r="E4" s="82"/>
      <c r="F4" s="82"/>
      <c r="G4" s="8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28.5" x14ac:dyDescent="0.15">
      <c r="A5" s="18"/>
      <c r="B5" s="75" t="s">
        <v>98</v>
      </c>
      <c r="C5" s="77" t="s">
        <v>99</v>
      </c>
      <c r="D5" s="54" t="s">
        <v>126</v>
      </c>
      <c r="E5" s="55" t="s">
        <v>125</v>
      </c>
      <c r="F5" s="56" t="s">
        <v>39</v>
      </c>
      <c r="G5" s="55" t="s">
        <v>124</v>
      </c>
      <c r="H5" s="18"/>
      <c r="I5" s="22" t="s">
        <v>94</v>
      </c>
      <c r="J5" s="18"/>
      <c r="K5" s="18"/>
      <c r="L5" s="18"/>
      <c r="M5" s="18"/>
      <c r="N5" s="18"/>
      <c r="O5" s="23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66.75" customHeight="1" thickBot="1" x14ac:dyDescent="0.2">
      <c r="A6" s="18"/>
      <c r="B6" s="76"/>
      <c r="C6" s="78"/>
      <c r="D6" s="63" t="s">
        <v>115</v>
      </c>
      <c r="E6" s="64" t="s">
        <v>121</v>
      </c>
      <c r="F6" s="64" t="s">
        <v>122</v>
      </c>
      <c r="G6" s="63" t="s">
        <v>123</v>
      </c>
      <c r="H6" s="18"/>
      <c r="I6" s="22"/>
      <c r="J6" s="18"/>
      <c r="K6" s="18"/>
      <c r="L6" s="18"/>
      <c r="M6" s="18"/>
      <c r="N6" s="18"/>
      <c r="O6" s="4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x14ac:dyDescent="0.15">
      <c r="A7" s="18"/>
      <c r="B7" s="24" t="s">
        <v>26</v>
      </c>
      <c r="C7" s="43" t="str">
        <f>"!1"&amp;J7&amp;K7&amp;L7&amp;M7&amp;N7</f>
        <v>!1FQ1003E80A0000</v>
      </c>
      <c r="D7" s="57" t="s">
        <v>40</v>
      </c>
      <c r="E7" s="25">
        <v>1000</v>
      </c>
      <c r="F7" s="25">
        <v>1</v>
      </c>
      <c r="G7" s="26">
        <v>0</v>
      </c>
      <c r="H7" s="18"/>
      <c r="I7" s="27">
        <f>IF(D7="EQ",0,IF(D7="LSF",1,IF(D7="HSF",2,IF(D7="LPF",3,IF(D7="HPF",4,0)))))</f>
        <v>0</v>
      </c>
      <c r="J7" s="28" t="s">
        <v>0</v>
      </c>
      <c r="K7" s="27" t="str">
        <f t="shared" ref="K7:K18" si="0">DEC2HEX(I7,1)</f>
        <v>0</v>
      </c>
      <c r="L7" s="27" t="str">
        <f>DEC2HEX(ROUNDDOWN(IF(E7&lt;1,1,IF(E7&gt;20000,20000,E7)),0),4)</f>
        <v>03E8</v>
      </c>
      <c r="M7" s="27" t="str">
        <f t="shared" ref="M7:M18" si="1">DEC2HEX(ROUNDDOWN(IF(F7&lt;0.1,0.1,IF(F7&gt;10,10,F7))*10,0),2)</f>
        <v>0A</v>
      </c>
      <c r="N7" s="27" t="str">
        <f t="shared" ref="N7:N18" si="2">DEC2HEX(IF(G7&lt;-12,-120+2^16,IF(G7&gt;12,120,IF(G7&lt;0,ROUNDDOWN(G7*10,0)+2^16,ROUNDDOWN(G7*10,0)))),4)</f>
        <v>0000</v>
      </c>
      <c r="O7" s="2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15">
      <c r="A8" s="18"/>
      <c r="B8" s="29" t="s">
        <v>27</v>
      </c>
      <c r="C8" s="44" t="str">
        <f t="shared" ref="C8:C18" si="3">"!1"&amp;J8&amp;K8&amp;L8&amp;M8&amp;N8</f>
        <v>!1FQ2003E80A0000</v>
      </c>
      <c r="D8" s="58" t="s">
        <v>40</v>
      </c>
      <c r="E8" s="29">
        <v>1000</v>
      </c>
      <c r="F8" s="29">
        <v>1</v>
      </c>
      <c r="G8" s="30">
        <v>0</v>
      </c>
      <c r="H8" s="18"/>
      <c r="I8" s="27">
        <f t="shared" ref="I8:I18" si="4">IF(D8="EQ",0,IF(D8="LSF",1,IF(D8="HSF",2,IF(D8="LPF",3,IF(D8="HPF",4,0)))))</f>
        <v>0</v>
      </c>
      <c r="J8" s="28" t="s">
        <v>11</v>
      </c>
      <c r="K8" s="27" t="str">
        <f t="shared" si="0"/>
        <v>0</v>
      </c>
      <c r="L8" s="27" t="str">
        <f t="shared" ref="L8:L18" si="5">DEC2HEX(ROUNDDOWN(IF(E8&lt;1,1,IF(E8&gt;20000,20000,E8)),0),4)</f>
        <v>03E8</v>
      </c>
      <c r="M8" s="27" t="str">
        <f t="shared" si="1"/>
        <v>0A</v>
      </c>
      <c r="N8" s="27" t="str">
        <f t="shared" si="2"/>
        <v>0000</v>
      </c>
      <c r="O8" s="2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15">
      <c r="A9" s="18"/>
      <c r="B9" s="29" t="s">
        <v>28</v>
      </c>
      <c r="C9" s="44" t="str">
        <f t="shared" si="3"/>
        <v>!1FQ3003E80A0000</v>
      </c>
      <c r="D9" s="58" t="s">
        <v>40</v>
      </c>
      <c r="E9" s="29">
        <v>1000</v>
      </c>
      <c r="F9" s="29">
        <v>1</v>
      </c>
      <c r="G9" s="30">
        <v>0</v>
      </c>
      <c r="H9" s="18"/>
      <c r="I9" s="27">
        <f t="shared" si="4"/>
        <v>0</v>
      </c>
      <c r="J9" s="28" t="s">
        <v>1</v>
      </c>
      <c r="K9" s="27" t="str">
        <f t="shared" si="0"/>
        <v>0</v>
      </c>
      <c r="L9" s="27" t="str">
        <f t="shared" si="5"/>
        <v>03E8</v>
      </c>
      <c r="M9" s="27" t="str">
        <f t="shared" si="1"/>
        <v>0A</v>
      </c>
      <c r="N9" s="27" t="str">
        <f t="shared" si="2"/>
        <v>0000</v>
      </c>
      <c r="O9" s="2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x14ac:dyDescent="0.15">
      <c r="A10" s="18"/>
      <c r="B10" s="29" t="s">
        <v>29</v>
      </c>
      <c r="C10" s="44" t="str">
        <f t="shared" si="3"/>
        <v>!1FQ4003E80A0000</v>
      </c>
      <c r="D10" s="58" t="s">
        <v>40</v>
      </c>
      <c r="E10" s="29">
        <v>1000</v>
      </c>
      <c r="F10" s="29">
        <v>1</v>
      </c>
      <c r="G10" s="30">
        <v>0</v>
      </c>
      <c r="H10" s="18"/>
      <c r="I10" s="27">
        <f t="shared" si="4"/>
        <v>0</v>
      </c>
      <c r="J10" s="28" t="s">
        <v>2</v>
      </c>
      <c r="K10" s="27" t="str">
        <f t="shared" si="0"/>
        <v>0</v>
      </c>
      <c r="L10" s="27" t="str">
        <f t="shared" si="5"/>
        <v>03E8</v>
      </c>
      <c r="M10" s="27" t="str">
        <f t="shared" si="1"/>
        <v>0A</v>
      </c>
      <c r="N10" s="27" t="str">
        <f t="shared" si="2"/>
        <v>0000</v>
      </c>
      <c r="O10" s="2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x14ac:dyDescent="0.15">
      <c r="A11" s="18"/>
      <c r="B11" s="29" t="s">
        <v>30</v>
      </c>
      <c r="C11" s="44" t="str">
        <f t="shared" si="3"/>
        <v>!1FQ5003E80A0000</v>
      </c>
      <c r="D11" s="58" t="s">
        <v>40</v>
      </c>
      <c r="E11" s="29">
        <v>1000</v>
      </c>
      <c r="F11" s="29">
        <v>1</v>
      </c>
      <c r="G11" s="30">
        <v>0</v>
      </c>
      <c r="H11" s="18"/>
      <c r="I11" s="27">
        <f t="shared" si="4"/>
        <v>0</v>
      </c>
      <c r="J11" s="28" t="s">
        <v>3</v>
      </c>
      <c r="K11" s="27" t="str">
        <f t="shared" si="0"/>
        <v>0</v>
      </c>
      <c r="L11" s="27" t="str">
        <f t="shared" si="5"/>
        <v>03E8</v>
      </c>
      <c r="M11" s="27" t="str">
        <f t="shared" si="1"/>
        <v>0A</v>
      </c>
      <c r="N11" s="27" t="str">
        <f t="shared" si="2"/>
        <v>0000</v>
      </c>
      <c r="O11" s="2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x14ac:dyDescent="0.15">
      <c r="A12" s="18"/>
      <c r="B12" s="29" t="s">
        <v>31</v>
      </c>
      <c r="C12" s="44" t="str">
        <f t="shared" si="3"/>
        <v>!1FQ6003E80A0000</v>
      </c>
      <c r="D12" s="58" t="s">
        <v>40</v>
      </c>
      <c r="E12" s="29">
        <v>1000</v>
      </c>
      <c r="F12" s="29">
        <v>1</v>
      </c>
      <c r="G12" s="30">
        <v>0</v>
      </c>
      <c r="H12" s="18"/>
      <c r="I12" s="27">
        <f t="shared" si="4"/>
        <v>0</v>
      </c>
      <c r="J12" s="28" t="s">
        <v>4</v>
      </c>
      <c r="K12" s="27" t="str">
        <f t="shared" si="0"/>
        <v>0</v>
      </c>
      <c r="L12" s="27" t="str">
        <f t="shared" si="5"/>
        <v>03E8</v>
      </c>
      <c r="M12" s="27" t="str">
        <f t="shared" si="1"/>
        <v>0A</v>
      </c>
      <c r="N12" s="27" t="str">
        <f t="shared" si="2"/>
        <v>0000</v>
      </c>
      <c r="O12" s="2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x14ac:dyDescent="0.15">
      <c r="A13" s="18"/>
      <c r="B13" s="29" t="s">
        <v>32</v>
      </c>
      <c r="C13" s="44" t="str">
        <f t="shared" si="3"/>
        <v>!1FQ7003E80A0000</v>
      </c>
      <c r="D13" s="58" t="s">
        <v>40</v>
      </c>
      <c r="E13" s="29">
        <v>1000</v>
      </c>
      <c r="F13" s="29">
        <v>1</v>
      </c>
      <c r="G13" s="30">
        <v>0</v>
      </c>
      <c r="H13" s="18"/>
      <c r="I13" s="27">
        <f t="shared" si="4"/>
        <v>0</v>
      </c>
      <c r="J13" s="28" t="s">
        <v>5</v>
      </c>
      <c r="K13" s="27" t="str">
        <f t="shared" si="0"/>
        <v>0</v>
      </c>
      <c r="L13" s="27" t="str">
        <f t="shared" si="5"/>
        <v>03E8</v>
      </c>
      <c r="M13" s="27" t="str">
        <f t="shared" si="1"/>
        <v>0A</v>
      </c>
      <c r="N13" s="27" t="str">
        <f t="shared" si="2"/>
        <v>0000</v>
      </c>
      <c r="O13" s="2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x14ac:dyDescent="0.15">
      <c r="A14" s="18"/>
      <c r="B14" s="29" t="s">
        <v>33</v>
      </c>
      <c r="C14" s="44" t="str">
        <f t="shared" si="3"/>
        <v>!1FQ8003E80A0000</v>
      </c>
      <c r="D14" s="58" t="s">
        <v>40</v>
      </c>
      <c r="E14" s="29">
        <v>1000</v>
      </c>
      <c r="F14" s="29">
        <v>1</v>
      </c>
      <c r="G14" s="30">
        <v>0</v>
      </c>
      <c r="H14" s="18"/>
      <c r="I14" s="27">
        <f t="shared" si="4"/>
        <v>0</v>
      </c>
      <c r="J14" s="28" t="s">
        <v>6</v>
      </c>
      <c r="K14" s="27" t="str">
        <f t="shared" si="0"/>
        <v>0</v>
      </c>
      <c r="L14" s="27" t="str">
        <f t="shared" si="5"/>
        <v>03E8</v>
      </c>
      <c r="M14" s="27" t="str">
        <f t="shared" si="1"/>
        <v>0A</v>
      </c>
      <c r="N14" s="27" t="str">
        <f t="shared" si="2"/>
        <v>0000</v>
      </c>
      <c r="O14" s="2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x14ac:dyDescent="0.15">
      <c r="A15" s="18"/>
      <c r="B15" s="29" t="s">
        <v>34</v>
      </c>
      <c r="C15" s="44" t="str">
        <f t="shared" si="3"/>
        <v>!1FQ9003E80A0000</v>
      </c>
      <c r="D15" s="58" t="s">
        <v>40</v>
      </c>
      <c r="E15" s="29">
        <v>1000</v>
      </c>
      <c r="F15" s="29">
        <v>1</v>
      </c>
      <c r="G15" s="30">
        <v>0</v>
      </c>
      <c r="H15" s="18"/>
      <c r="I15" s="27">
        <f t="shared" si="4"/>
        <v>0</v>
      </c>
      <c r="J15" s="28" t="s">
        <v>7</v>
      </c>
      <c r="K15" s="27" t="str">
        <f t="shared" si="0"/>
        <v>0</v>
      </c>
      <c r="L15" s="27" t="str">
        <f t="shared" si="5"/>
        <v>03E8</v>
      </c>
      <c r="M15" s="27" t="str">
        <f t="shared" si="1"/>
        <v>0A</v>
      </c>
      <c r="N15" s="27" t="str">
        <f t="shared" si="2"/>
        <v>0000</v>
      </c>
      <c r="O15" s="2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x14ac:dyDescent="0.15">
      <c r="A16" s="18"/>
      <c r="B16" s="29" t="s">
        <v>35</v>
      </c>
      <c r="C16" s="44" t="str">
        <f t="shared" si="3"/>
        <v>!1FQA003E80A0000</v>
      </c>
      <c r="D16" s="58" t="s">
        <v>40</v>
      </c>
      <c r="E16" s="29">
        <v>1000</v>
      </c>
      <c r="F16" s="29">
        <v>1</v>
      </c>
      <c r="G16" s="30">
        <v>0</v>
      </c>
      <c r="H16" s="18"/>
      <c r="I16" s="27">
        <f t="shared" si="4"/>
        <v>0</v>
      </c>
      <c r="J16" s="28" t="s">
        <v>9</v>
      </c>
      <c r="K16" s="27" t="str">
        <f t="shared" si="0"/>
        <v>0</v>
      </c>
      <c r="L16" s="27" t="str">
        <f t="shared" si="5"/>
        <v>03E8</v>
      </c>
      <c r="M16" s="27" t="str">
        <f t="shared" si="1"/>
        <v>0A</v>
      </c>
      <c r="N16" s="27" t="str">
        <f t="shared" si="2"/>
        <v>0000</v>
      </c>
      <c r="O16" s="2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15">
      <c r="A17" s="18"/>
      <c r="B17" s="29" t="s">
        <v>36</v>
      </c>
      <c r="C17" s="44" t="str">
        <f t="shared" si="3"/>
        <v>!1FQB003E80A0000</v>
      </c>
      <c r="D17" s="58" t="s">
        <v>40</v>
      </c>
      <c r="E17" s="29">
        <v>1000</v>
      </c>
      <c r="F17" s="29">
        <v>1</v>
      </c>
      <c r="G17" s="30">
        <v>0</v>
      </c>
      <c r="H17" s="18"/>
      <c r="I17" s="27">
        <f t="shared" si="4"/>
        <v>0</v>
      </c>
      <c r="J17" s="28" t="s">
        <v>10</v>
      </c>
      <c r="K17" s="27" t="str">
        <f t="shared" si="0"/>
        <v>0</v>
      </c>
      <c r="L17" s="27" t="str">
        <f t="shared" si="5"/>
        <v>03E8</v>
      </c>
      <c r="M17" s="27" t="str">
        <f t="shared" si="1"/>
        <v>0A</v>
      </c>
      <c r="N17" s="27" t="str">
        <f t="shared" si="2"/>
        <v>0000</v>
      </c>
      <c r="O17" s="2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5" thickBot="1" x14ac:dyDescent="0.2">
      <c r="A18" s="18"/>
      <c r="B18" s="31" t="s">
        <v>37</v>
      </c>
      <c r="C18" s="45" t="str">
        <f t="shared" si="3"/>
        <v>!1FQC003E80A0000</v>
      </c>
      <c r="D18" s="59" t="s">
        <v>40</v>
      </c>
      <c r="E18" s="32">
        <v>1000</v>
      </c>
      <c r="F18" s="32">
        <v>1</v>
      </c>
      <c r="G18" s="33">
        <v>0</v>
      </c>
      <c r="H18" s="18"/>
      <c r="I18" s="27">
        <f t="shared" si="4"/>
        <v>0</v>
      </c>
      <c r="J18" s="28" t="s">
        <v>8</v>
      </c>
      <c r="K18" s="27" t="str">
        <f t="shared" si="0"/>
        <v>0</v>
      </c>
      <c r="L18" s="27" t="str">
        <f t="shared" si="5"/>
        <v>03E8</v>
      </c>
      <c r="M18" s="27" t="str">
        <f t="shared" si="1"/>
        <v>0A</v>
      </c>
      <c r="N18" s="27" t="str">
        <f t="shared" si="2"/>
        <v>0000</v>
      </c>
      <c r="O18" s="2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x14ac:dyDescent="0.15">
      <c r="A19" s="18"/>
      <c r="B19" s="34"/>
      <c r="C19" s="34"/>
      <c r="D19" s="34"/>
      <c r="E19" s="34"/>
      <c r="F19" s="34"/>
      <c r="G19" s="34"/>
      <c r="H19" s="18"/>
      <c r="I19" s="27"/>
      <c r="J19" s="28"/>
      <c r="K19" s="27"/>
      <c r="L19" s="27"/>
      <c r="M19" s="27"/>
      <c r="N19" s="27"/>
      <c r="O19" s="2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idden="1" outlineLevel="1" x14ac:dyDescent="0.15">
      <c r="A20" s="18"/>
      <c r="B20" s="35" t="s">
        <v>130</v>
      </c>
      <c r="C20" s="34"/>
      <c r="D20" s="34"/>
      <c r="E20" s="34"/>
      <c r="F20" s="34"/>
      <c r="G20" s="34"/>
      <c r="H20" s="18"/>
      <c r="I20" s="27"/>
      <c r="J20" s="28"/>
      <c r="K20" s="27"/>
      <c r="L20" s="27"/>
      <c r="M20" s="27"/>
      <c r="N20" s="27"/>
      <c r="O20" s="2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idden="1" outlineLevel="1" x14ac:dyDescent="0.15">
      <c r="A21" s="18"/>
      <c r="B21" s="35"/>
      <c r="C21" s="34"/>
      <c r="D21" s="34"/>
      <c r="E21" s="34"/>
      <c r="F21" s="34"/>
      <c r="G21" s="34"/>
      <c r="H21" s="18"/>
      <c r="I21" s="27"/>
      <c r="J21" s="28"/>
      <c r="K21" s="27"/>
      <c r="L21" s="27"/>
      <c r="M21" s="27"/>
      <c r="N21" s="27"/>
      <c r="O21" s="2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idden="1" outlineLevel="1" x14ac:dyDescent="0.15">
      <c r="A22" s="18"/>
      <c r="B22" s="34"/>
      <c r="C22" s="60" t="s">
        <v>116</v>
      </c>
      <c r="D22" s="81" t="s">
        <v>119</v>
      </c>
      <c r="E22" s="83"/>
      <c r="F22" s="34"/>
      <c r="G22" s="34"/>
      <c r="H22" s="18"/>
      <c r="I22" s="27"/>
      <c r="J22" s="28"/>
      <c r="K22" s="27"/>
      <c r="L22" s="27"/>
      <c r="M22" s="27"/>
      <c r="N22" s="27"/>
      <c r="O22" s="2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29.25" hidden="1" customHeight="1" outlineLevel="1" x14ac:dyDescent="0.15">
      <c r="A23" s="18"/>
      <c r="B23" s="34"/>
      <c r="C23" s="77" t="s">
        <v>99</v>
      </c>
      <c r="D23" s="84" t="s">
        <v>100</v>
      </c>
      <c r="E23" s="85"/>
      <c r="F23" s="34"/>
      <c r="G23" s="34"/>
      <c r="H23" s="18"/>
      <c r="I23" s="27"/>
      <c r="J23" s="28"/>
      <c r="K23" s="27"/>
      <c r="L23" s="27"/>
      <c r="M23" s="27"/>
      <c r="N23" s="27"/>
      <c r="O23" s="2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27.75" hidden="1" customHeight="1" outlineLevel="1" thickBot="1" x14ac:dyDescent="0.2">
      <c r="A24" s="18"/>
      <c r="B24" s="34"/>
      <c r="C24" s="78"/>
      <c r="D24" s="79" t="s">
        <v>131</v>
      </c>
      <c r="E24" s="80"/>
      <c r="F24" s="34"/>
      <c r="G24" s="34"/>
      <c r="H24" s="18"/>
      <c r="I24" s="27"/>
      <c r="J24" s="28"/>
      <c r="K24" s="27"/>
      <c r="L24" s="27"/>
      <c r="M24" s="27"/>
      <c r="N24" s="27"/>
      <c r="O24" s="2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5" hidden="1" outlineLevel="1" thickBot="1" x14ac:dyDescent="0.2">
      <c r="A25" s="18"/>
      <c r="B25" s="34"/>
      <c r="C25" s="47" t="str">
        <f>"!1"&amp;J40&amp;K40</f>
        <v>!1FHD00</v>
      </c>
      <c r="D25" s="86">
        <v>0</v>
      </c>
      <c r="E25" s="87"/>
      <c r="F25" s="34"/>
      <c r="G25" s="34"/>
      <c r="H25" s="18"/>
      <c r="I25" s="27"/>
      <c r="J25" s="28"/>
      <c r="K25" s="27"/>
      <c r="L25" s="27"/>
      <c r="M25" s="27"/>
      <c r="N25" s="27"/>
      <c r="O25" s="27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idden="1" outlineLevel="1" x14ac:dyDescent="0.15">
      <c r="A26" s="18"/>
      <c r="B26" s="18"/>
      <c r="C26" s="38" t="s">
        <v>120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4.25" hidden="1" customHeight="1" outlineLevel="1" x14ac:dyDescent="0.15">
      <c r="A27" s="18"/>
      <c r="B27" s="18"/>
      <c r="C27" s="88" t="s">
        <v>132</v>
      </c>
      <c r="D27" s="88"/>
      <c r="E27" s="88"/>
      <c r="F27" s="88"/>
      <c r="G27" s="8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idden="1" outlineLevel="1" x14ac:dyDescent="0.15">
      <c r="A28" s="18"/>
      <c r="B28" s="18"/>
      <c r="C28" s="88"/>
      <c r="D28" s="88"/>
      <c r="E28" s="88"/>
      <c r="F28" s="88"/>
      <c r="G28" s="8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3.5" hidden="1" customHeight="1" outlineLevel="1" x14ac:dyDescent="0.15">
      <c r="A29" s="18"/>
      <c r="B29" s="18"/>
      <c r="C29" s="88"/>
      <c r="D29" s="88"/>
      <c r="E29" s="88"/>
      <c r="F29" s="88"/>
      <c r="G29" s="8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collapsed="1" x14ac:dyDescent="0.15">
      <c r="A30" s="18"/>
      <c r="B30" s="36"/>
      <c r="C30" s="65"/>
      <c r="D30" s="65"/>
      <c r="E30" s="65"/>
      <c r="F30" s="65"/>
      <c r="G30" s="65"/>
      <c r="H30" s="18"/>
      <c r="I30" s="18"/>
      <c r="J30" s="18"/>
      <c r="K30" s="18"/>
      <c r="L30" s="18"/>
      <c r="M30" s="18"/>
      <c r="N30" s="18"/>
      <c r="O30" s="18"/>
      <c r="P30" s="36" t="s">
        <v>118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15">
      <c r="A31" s="18"/>
      <c r="B31" s="18"/>
      <c r="C31" s="18"/>
      <c r="D31" s="18"/>
      <c r="E31" s="18"/>
      <c r="F31" s="18"/>
      <c r="G31" s="18"/>
      <c r="H31" s="18"/>
      <c r="I31" s="27"/>
      <c r="J31" s="27"/>
      <c r="K31" s="2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x14ac:dyDescent="0.15">
      <c r="A32" s="18"/>
      <c r="B32" s="18"/>
      <c r="C32" s="18"/>
      <c r="D32" s="18"/>
      <c r="E32" s="18"/>
      <c r="F32" s="18"/>
      <c r="G32" s="18"/>
      <c r="H32" s="18"/>
      <c r="I32" s="27"/>
      <c r="J32" s="27"/>
      <c r="K32" s="2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15">
      <c r="A33" s="18"/>
      <c r="B33" s="18"/>
      <c r="C33" s="18"/>
      <c r="D33" s="18"/>
      <c r="E33" s="18"/>
      <c r="F33" s="18"/>
      <c r="G33" s="18"/>
      <c r="H33" s="18"/>
      <c r="I33" s="27"/>
      <c r="J33" s="27"/>
      <c r="K33" s="2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15">
      <c r="A34" s="18"/>
      <c r="B34" s="18"/>
      <c r="C34" s="18"/>
      <c r="D34" s="18"/>
      <c r="E34" s="18"/>
      <c r="F34" s="18"/>
      <c r="G34" s="18"/>
      <c r="H34" s="18"/>
      <c r="I34" s="27"/>
      <c r="J34" s="27"/>
      <c r="K34" s="2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15">
      <c r="A35" s="18"/>
      <c r="B35" s="18"/>
      <c r="C35" s="18"/>
      <c r="D35" s="18"/>
      <c r="E35" s="18"/>
      <c r="F35" s="18"/>
      <c r="G35" s="18"/>
      <c r="H35" s="18"/>
      <c r="I35" s="27"/>
      <c r="J35" s="27"/>
      <c r="K35" s="2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15">
      <c r="A36" s="18"/>
      <c r="B36" s="18"/>
      <c r="C36" s="18"/>
      <c r="D36" s="18"/>
      <c r="E36" s="18"/>
      <c r="F36" s="18"/>
      <c r="G36" s="18"/>
      <c r="H36" s="18"/>
      <c r="I36" s="27"/>
      <c r="J36" s="27"/>
      <c r="K36" s="2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15">
      <c r="A37" s="18"/>
      <c r="B37" s="19" t="s">
        <v>128</v>
      </c>
      <c r="C37" s="18"/>
      <c r="D37" s="18"/>
      <c r="E37" s="18"/>
      <c r="F37" s="18"/>
      <c r="G37" s="18"/>
      <c r="H37" s="18"/>
      <c r="I37" s="2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x14ac:dyDescent="0.15">
      <c r="A38" s="18"/>
      <c r="B38" s="19"/>
      <c r="C38" s="18"/>
      <c r="D38" s="18"/>
      <c r="E38" s="18"/>
      <c r="F38" s="18"/>
      <c r="G38" s="18"/>
      <c r="H38" s="18"/>
      <c r="I38" s="2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5" thickBot="1" x14ac:dyDescent="0.2">
      <c r="A39" s="18"/>
      <c r="B39" s="20" t="s">
        <v>98</v>
      </c>
      <c r="C39" s="21" t="s">
        <v>99</v>
      </c>
      <c r="D39" s="18"/>
      <c r="E39" s="37"/>
      <c r="F39" s="18"/>
      <c r="G39" s="18"/>
      <c r="H39" s="18"/>
      <c r="I39" s="22" t="s">
        <v>94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x14ac:dyDescent="0.15">
      <c r="A40" s="18"/>
      <c r="B40" s="24" t="s">
        <v>26</v>
      </c>
      <c r="C40" s="43" t="s">
        <v>12</v>
      </c>
      <c r="D40" s="18"/>
      <c r="E40" s="18"/>
      <c r="F40" s="18"/>
      <c r="G40" s="18"/>
      <c r="H40" s="18"/>
      <c r="I40" s="27"/>
      <c r="J40" s="27" t="s">
        <v>13</v>
      </c>
      <c r="K40" s="27" t="str">
        <f>DEC2HEX(ROUNDDOWN(IF(D25&lt;0,0,IF(D25&gt;12,12,D25)),0)*2,2)</f>
        <v>00</v>
      </c>
      <c r="L40" s="18"/>
      <c r="M40" s="18"/>
      <c r="N40" s="18"/>
      <c r="O40" s="18"/>
      <c r="P40" s="3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x14ac:dyDescent="0.15">
      <c r="A41" s="18"/>
      <c r="B41" s="29" t="s">
        <v>27</v>
      </c>
      <c r="C41" s="44" t="s">
        <v>15</v>
      </c>
      <c r="D41" s="18"/>
      <c r="E41" s="18"/>
      <c r="F41" s="18"/>
      <c r="G41" s="18"/>
      <c r="H41" s="18"/>
      <c r="I41" s="2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x14ac:dyDescent="0.15">
      <c r="A42" s="18"/>
      <c r="B42" s="29" t="s">
        <v>28</v>
      </c>
      <c r="C42" s="44" t="s">
        <v>16</v>
      </c>
      <c r="D42" s="18"/>
      <c r="E42" s="52"/>
      <c r="F42" s="27"/>
      <c r="G42" s="18"/>
      <c r="H42" s="18"/>
      <c r="I42" s="2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x14ac:dyDescent="0.15">
      <c r="A43" s="18"/>
      <c r="B43" s="29" t="s">
        <v>29</v>
      </c>
      <c r="C43" s="44" t="s">
        <v>17</v>
      </c>
      <c r="D43" s="18"/>
      <c r="E43" s="51"/>
      <c r="F43" s="18"/>
      <c r="G43" s="18"/>
      <c r="H43" s="18"/>
      <c r="I43" s="2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x14ac:dyDescent="0.15">
      <c r="A44" s="18"/>
      <c r="B44" s="29" t="s">
        <v>30</v>
      </c>
      <c r="C44" s="44" t="s">
        <v>18</v>
      </c>
      <c r="D44" s="18"/>
      <c r="E44" s="53"/>
      <c r="F44" s="27"/>
      <c r="G44" s="18"/>
      <c r="H44" s="18"/>
      <c r="I44" s="2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x14ac:dyDescent="0.15">
      <c r="A45" s="18"/>
      <c r="B45" s="29" t="s">
        <v>31</v>
      </c>
      <c r="C45" s="44" t="s">
        <v>19</v>
      </c>
      <c r="D45" s="18"/>
      <c r="E45" s="18"/>
      <c r="F45" s="18"/>
      <c r="G45" s="18"/>
      <c r="H45" s="18"/>
      <c r="I45" s="2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x14ac:dyDescent="0.15">
      <c r="A46" s="18"/>
      <c r="B46" s="29" t="s">
        <v>32</v>
      </c>
      <c r="C46" s="44" t="s">
        <v>20</v>
      </c>
      <c r="D46" s="18"/>
      <c r="E46" s="18"/>
      <c r="F46" s="18"/>
      <c r="G46" s="18"/>
      <c r="H46" s="18"/>
      <c r="I46" s="2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x14ac:dyDescent="0.15">
      <c r="A47" s="18"/>
      <c r="B47" s="29" t="s">
        <v>33</v>
      </c>
      <c r="C47" s="44" t="s">
        <v>21</v>
      </c>
      <c r="D47" s="18"/>
      <c r="E47" s="18"/>
      <c r="F47" s="18"/>
      <c r="G47" s="18"/>
      <c r="H47" s="18"/>
      <c r="I47" s="2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x14ac:dyDescent="0.15">
      <c r="A48" s="18"/>
      <c r="B48" s="29" t="s">
        <v>34</v>
      </c>
      <c r="C48" s="44" t="s">
        <v>22</v>
      </c>
      <c r="D48" s="18"/>
      <c r="E48" s="18"/>
      <c r="F48" s="18"/>
      <c r="G48" s="18"/>
      <c r="H48" s="18"/>
      <c r="I48" s="2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x14ac:dyDescent="0.15">
      <c r="A49" s="18"/>
      <c r="B49" s="29" t="s">
        <v>35</v>
      </c>
      <c r="C49" s="44" t="s">
        <v>23</v>
      </c>
      <c r="D49" s="18"/>
      <c r="E49" s="18"/>
      <c r="F49" s="18"/>
      <c r="G49" s="18"/>
      <c r="H49" s="18"/>
      <c r="I49" s="2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x14ac:dyDescent="0.15">
      <c r="A50" s="18"/>
      <c r="B50" s="29" t="s">
        <v>36</v>
      </c>
      <c r="C50" s="44" t="s">
        <v>24</v>
      </c>
      <c r="D50" s="18"/>
      <c r="E50" s="18"/>
      <c r="F50" s="18"/>
      <c r="G50" s="18"/>
      <c r="H50" s="18"/>
      <c r="I50" s="2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5" thickBot="1" x14ac:dyDescent="0.2">
      <c r="A51" s="18"/>
      <c r="B51" s="31" t="s">
        <v>37</v>
      </c>
      <c r="C51" s="45" t="s">
        <v>25</v>
      </c>
      <c r="D51" s="18"/>
      <c r="E51" s="18"/>
      <c r="F51" s="18"/>
      <c r="G51" s="18"/>
      <c r="H51" s="18"/>
      <c r="I51" s="2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5" thickBot="1" x14ac:dyDescent="0.2">
      <c r="A52" s="18"/>
      <c r="B52" s="18"/>
      <c r="C52" s="18"/>
      <c r="D52" s="18"/>
      <c r="E52" s="18"/>
      <c r="F52" s="18"/>
      <c r="G52" s="18"/>
      <c r="H52" s="18"/>
      <c r="I52" s="2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5" thickBot="1" x14ac:dyDescent="0.2">
      <c r="A53" s="18"/>
      <c r="B53" s="61" t="s">
        <v>101</v>
      </c>
      <c r="C53" s="47" t="s">
        <v>14</v>
      </c>
      <c r="D53" s="18"/>
      <c r="E53" s="18"/>
      <c r="F53" s="18"/>
      <c r="G53" s="18"/>
      <c r="H53" s="18"/>
      <c r="I53" s="2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x14ac:dyDescent="0.15">
      <c r="A54" s="18"/>
      <c r="B54" s="62"/>
      <c r="C54" s="34"/>
      <c r="D54" s="18"/>
      <c r="E54" s="18"/>
      <c r="F54" s="18"/>
      <c r="G54" s="18"/>
      <c r="H54" s="18"/>
      <c r="I54" s="2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x14ac:dyDescent="0.15">
      <c r="A55" s="18"/>
      <c r="B55" s="18"/>
      <c r="C55" s="18"/>
      <c r="D55" s="18"/>
      <c r="E55" s="18"/>
      <c r="F55" s="18"/>
      <c r="G55" s="18"/>
      <c r="H55" s="18"/>
      <c r="I55" s="27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x14ac:dyDescent="0.15">
      <c r="A56" s="18"/>
      <c r="B56" s="19" t="s">
        <v>129</v>
      </c>
      <c r="C56" s="18"/>
      <c r="D56" s="18"/>
      <c r="E56" s="18"/>
      <c r="F56" s="18"/>
      <c r="G56" s="18"/>
      <c r="H56" s="18"/>
      <c r="I56" s="27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5" thickBot="1" x14ac:dyDescent="0.2">
      <c r="A57" s="18"/>
      <c r="B57" s="18"/>
      <c r="C57" s="18"/>
      <c r="D57" s="18"/>
      <c r="E57" s="18"/>
      <c r="F57" s="18"/>
      <c r="G57" s="18"/>
      <c r="H57" s="18"/>
      <c r="I57" s="2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5" thickBot="1" x14ac:dyDescent="0.2">
      <c r="A58" s="18"/>
      <c r="B58" s="20" t="s">
        <v>98</v>
      </c>
      <c r="C58" s="21" t="s">
        <v>99</v>
      </c>
      <c r="D58" s="42"/>
      <c r="E58" s="42"/>
      <c r="F58" s="42"/>
      <c r="G58" s="50"/>
      <c r="H58" s="48"/>
      <c r="I58" s="49" t="s">
        <v>94</v>
      </c>
      <c r="J58" s="48"/>
      <c r="K58" s="48"/>
      <c r="L58" s="48"/>
      <c r="M58" s="48"/>
      <c r="N58" s="48"/>
      <c r="O58" s="4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x14ac:dyDescent="0.15">
      <c r="A59" s="18"/>
      <c r="B59" s="39" t="s">
        <v>26</v>
      </c>
      <c r="C59" s="43" t="s">
        <v>102</v>
      </c>
      <c r="D59" s="18"/>
      <c r="E59" s="42"/>
      <c r="F59" s="42"/>
      <c r="G59" s="42"/>
      <c r="H59" s="27"/>
      <c r="I59" s="27" t="e">
        <f>IF(#REF!="EQ",0,IF(#REF!="LSF",1,IF(#REF!="HSF",2,IF(#REF!="LPF",3,IF(#REF!="HPF",4,0)))))</f>
        <v>#REF!</v>
      </c>
      <c r="J59" s="28" t="s">
        <v>0</v>
      </c>
      <c r="K59" s="27" t="e">
        <f t="shared" ref="K59:K70" si="6">DEC2HEX(I59,1)</f>
        <v>#REF!</v>
      </c>
      <c r="L59" s="27" t="str">
        <f t="shared" ref="L59:L70" si="7">DEC2HEX(ROUNDDOWN(IF(E59&lt;1,1,IF(E59&gt;20000,20000,E59)),0),4)</f>
        <v>0001</v>
      </c>
      <c r="M59" s="27" t="str">
        <f t="shared" ref="M59:M70" si="8">DEC2HEX(ROUNDDOWN(IF(F59&lt;0.1,0.1,IF(F59&gt;10,10,F59))*10,0),2)</f>
        <v>01</v>
      </c>
      <c r="N59" s="27" t="str">
        <f t="shared" ref="N59:N70" si="9">DEC2HEX(IF(G59&lt;-12,-120+2^16,IF(G59&gt;12,120,IF(G59&lt;0,ROUNDDOWN(G59*10,0)+2^16,ROUNDDOWN(G59*10,0)))),4)</f>
        <v>0000</v>
      </c>
      <c r="O59" s="2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x14ac:dyDescent="0.15">
      <c r="A60" s="18"/>
      <c r="B60" s="40" t="s">
        <v>27</v>
      </c>
      <c r="C60" s="44" t="s">
        <v>103</v>
      </c>
      <c r="D60" s="18"/>
      <c r="E60" s="42"/>
      <c r="F60" s="42"/>
      <c r="G60" s="42"/>
      <c r="H60" s="27"/>
      <c r="I60" s="27" t="e">
        <f>IF(#REF!="EQ",0,IF(#REF!="LSF",1,IF(#REF!="HSF",2,IF(#REF!="LPF",3,IF(#REF!="HPF",4,0)))))</f>
        <v>#REF!</v>
      </c>
      <c r="J60" s="28" t="s">
        <v>11</v>
      </c>
      <c r="K60" s="27" t="e">
        <f t="shared" si="6"/>
        <v>#REF!</v>
      </c>
      <c r="L60" s="27" t="str">
        <f t="shared" si="7"/>
        <v>0001</v>
      </c>
      <c r="M60" s="27" t="str">
        <f t="shared" si="8"/>
        <v>01</v>
      </c>
      <c r="N60" s="27" t="str">
        <f t="shared" si="9"/>
        <v>0000</v>
      </c>
      <c r="O60" s="2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x14ac:dyDescent="0.15">
      <c r="A61" s="18"/>
      <c r="B61" s="40" t="s">
        <v>28</v>
      </c>
      <c r="C61" s="44" t="s">
        <v>104</v>
      </c>
      <c r="D61" s="18"/>
      <c r="E61" s="42"/>
      <c r="F61" s="42"/>
      <c r="G61" s="42"/>
      <c r="H61" s="27"/>
      <c r="I61" s="27" t="e">
        <f>IF(#REF!="EQ",0,IF(#REF!="LSF",1,IF(#REF!="HSF",2,IF(#REF!="LPF",3,IF(#REF!="HPF",4,0)))))</f>
        <v>#REF!</v>
      </c>
      <c r="J61" s="28" t="s">
        <v>1</v>
      </c>
      <c r="K61" s="27" t="e">
        <f t="shared" si="6"/>
        <v>#REF!</v>
      </c>
      <c r="L61" s="27" t="str">
        <f t="shared" si="7"/>
        <v>0001</v>
      </c>
      <c r="M61" s="27" t="str">
        <f t="shared" si="8"/>
        <v>01</v>
      </c>
      <c r="N61" s="27" t="str">
        <f t="shared" si="9"/>
        <v>0000</v>
      </c>
      <c r="O61" s="2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x14ac:dyDescent="0.15">
      <c r="A62" s="18"/>
      <c r="B62" s="40" t="s">
        <v>29</v>
      </c>
      <c r="C62" s="44" t="s">
        <v>105</v>
      </c>
      <c r="D62" s="18"/>
      <c r="E62" s="42"/>
      <c r="F62" s="42"/>
      <c r="G62" s="42"/>
      <c r="H62" s="27"/>
      <c r="I62" s="27" t="e">
        <f>IF(#REF!="EQ",0,IF(#REF!="LSF",1,IF(#REF!="HSF",2,IF(#REF!="LPF",3,IF(#REF!="HPF",4,0)))))</f>
        <v>#REF!</v>
      </c>
      <c r="J62" s="28" t="s">
        <v>2</v>
      </c>
      <c r="K62" s="27" t="e">
        <f t="shared" si="6"/>
        <v>#REF!</v>
      </c>
      <c r="L62" s="27" t="str">
        <f t="shared" si="7"/>
        <v>0001</v>
      </c>
      <c r="M62" s="27" t="str">
        <f t="shared" si="8"/>
        <v>01</v>
      </c>
      <c r="N62" s="27" t="str">
        <f t="shared" si="9"/>
        <v>0000</v>
      </c>
      <c r="O62" s="2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x14ac:dyDescent="0.15">
      <c r="A63" s="18"/>
      <c r="B63" s="40" t="s">
        <v>30</v>
      </c>
      <c r="C63" s="44" t="s">
        <v>106</v>
      </c>
      <c r="D63" s="18"/>
      <c r="E63" s="42"/>
      <c r="F63" s="42"/>
      <c r="G63" s="42"/>
      <c r="H63" s="27"/>
      <c r="I63" s="27" t="e">
        <f>IF(#REF!="EQ",0,IF(#REF!="LSF",1,IF(#REF!="HSF",2,IF(#REF!="LPF",3,IF(#REF!="HPF",4,0)))))</f>
        <v>#REF!</v>
      </c>
      <c r="J63" s="28" t="s">
        <v>3</v>
      </c>
      <c r="K63" s="27" t="e">
        <f t="shared" si="6"/>
        <v>#REF!</v>
      </c>
      <c r="L63" s="27" t="str">
        <f t="shared" si="7"/>
        <v>0001</v>
      </c>
      <c r="M63" s="27" t="str">
        <f t="shared" si="8"/>
        <v>01</v>
      </c>
      <c r="N63" s="27" t="str">
        <f t="shared" si="9"/>
        <v>0000</v>
      </c>
      <c r="O63" s="2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x14ac:dyDescent="0.15">
      <c r="A64" s="18"/>
      <c r="B64" s="40" t="s">
        <v>31</v>
      </c>
      <c r="C64" s="44" t="s">
        <v>107</v>
      </c>
      <c r="D64" s="18"/>
      <c r="E64" s="42"/>
      <c r="F64" s="42"/>
      <c r="G64" s="42"/>
      <c r="H64" s="27"/>
      <c r="I64" s="27" t="e">
        <f>IF(#REF!="EQ",0,IF(#REF!="LSF",1,IF(#REF!="HSF",2,IF(#REF!="LPF",3,IF(#REF!="HPF",4,0)))))</f>
        <v>#REF!</v>
      </c>
      <c r="J64" s="28" t="s">
        <v>4</v>
      </c>
      <c r="K64" s="27" t="e">
        <f t="shared" si="6"/>
        <v>#REF!</v>
      </c>
      <c r="L64" s="27" t="str">
        <f t="shared" si="7"/>
        <v>0001</v>
      </c>
      <c r="M64" s="27" t="str">
        <f t="shared" si="8"/>
        <v>01</v>
      </c>
      <c r="N64" s="27" t="str">
        <f t="shared" si="9"/>
        <v>0000</v>
      </c>
      <c r="O64" s="2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x14ac:dyDescent="0.15">
      <c r="A65" s="18"/>
      <c r="B65" s="40" t="s">
        <v>32</v>
      </c>
      <c r="C65" s="44" t="s">
        <v>108</v>
      </c>
      <c r="D65" s="18"/>
      <c r="E65" s="42"/>
      <c r="F65" s="42"/>
      <c r="G65" s="42"/>
      <c r="H65" s="27"/>
      <c r="I65" s="27" t="e">
        <f>IF(#REF!="EQ",0,IF(#REF!="LSF",1,IF(#REF!="HSF",2,IF(#REF!="LPF",3,IF(#REF!="HPF",4,0)))))</f>
        <v>#REF!</v>
      </c>
      <c r="J65" s="28" t="s">
        <v>5</v>
      </c>
      <c r="K65" s="27" t="e">
        <f t="shared" si="6"/>
        <v>#REF!</v>
      </c>
      <c r="L65" s="27" t="str">
        <f t="shared" si="7"/>
        <v>0001</v>
      </c>
      <c r="M65" s="27" t="str">
        <f t="shared" si="8"/>
        <v>01</v>
      </c>
      <c r="N65" s="27" t="str">
        <f t="shared" si="9"/>
        <v>0000</v>
      </c>
      <c r="O65" s="2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x14ac:dyDescent="0.15">
      <c r="A66" s="18"/>
      <c r="B66" s="40" t="s">
        <v>33</v>
      </c>
      <c r="C66" s="44" t="s">
        <v>109</v>
      </c>
      <c r="D66" s="18"/>
      <c r="E66" s="42"/>
      <c r="F66" s="42"/>
      <c r="G66" s="42"/>
      <c r="H66" s="27"/>
      <c r="I66" s="27" t="e">
        <f>IF(#REF!="EQ",0,IF(#REF!="LSF",1,IF(#REF!="HSF",2,IF(#REF!="LPF",3,IF(#REF!="HPF",4,0)))))</f>
        <v>#REF!</v>
      </c>
      <c r="J66" s="28" t="s">
        <v>6</v>
      </c>
      <c r="K66" s="27" t="e">
        <f t="shared" si="6"/>
        <v>#REF!</v>
      </c>
      <c r="L66" s="27" t="str">
        <f t="shared" si="7"/>
        <v>0001</v>
      </c>
      <c r="M66" s="27" t="str">
        <f t="shared" si="8"/>
        <v>01</v>
      </c>
      <c r="N66" s="27" t="str">
        <f t="shared" si="9"/>
        <v>0000</v>
      </c>
      <c r="O66" s="2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x14ac:dyDescent="0.15">
      <c r="A67" s="18"/>
      <c r="B67" s="40" t="s">
        <v>34</v>
      </c>
      <c r="C67" s="44" t="s">
        <v>110</v>
      </c>
      <c r="D67" s="18"/>
      <c r="E67" s="42"/>
      <c r="F67" s="42"/>
      <c r="G67" s="42"/>
      <c r="H67" s="27"/>
      <c r="I67" s="27" t="e">
        <f>IF(#REF!="EQ",0,IF(#REF!="LSF",1,IF(#REF!="HSF",2,IF(#REF!="LPF",3,IF(#REF!="HPF",4,0)))))</f>
        <v>#REF!</v>
      </c>
      <c r="J67" s="28" t="s">
        <v>7</v>
      </c>
      <c r="K67" s="27" t="e">
        <f t="shared" si="6"/>
        <v>#REF!</v>
      </c>
      <c r="L67" s="27" t="str">
        <f t="shared" si="7"/>
        <v>0001</v>
      </c>
      <c r="M67" s="27" t="str">
        <f t="shared" si="8"/>
        <v>01</v>
      </c>
      <c r="N67" s="27" t="str">
        <f t="shared" si="9"/>
        <v>0000</v>
      </c>
      <c r="O67" s="2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x14ac:dyDescent="0.15">
      <c r="A68" s="18"/>
      <c r="B68" s="40" t="s">
        <v>35</v>
      </c>
      <c r="C68" s="44" t="s">
        <v>111</v>
      </c>
      <c r="D68" s="18"/>
      <c r="E68" s="42"/>
      <c r="F68" s="42"/>
      <c r="G68" s="42"/>
      <c r="H68" s="27"/>
      <c r="I68" s="27" t="e">
        <f>IF(#REF!="EQ",0,IF(#REF!="LSF",1,IF(#REF!="HSF",2,IF(#REF!="LPF",3,IF(#REF!="HPF",4,0)))))</f>
        <v>#REF!</v>
      </c>
      <c r="J68" s="28" t="s">
        <v>9</v>
      </c>
      <c r="K68" s="27" t="e">
        <f t="shared" si="6"/>
        <v>#REF!</v>
      </c>
      <c r="L68" s="27" t="str">
        <f t="shared" si="7"/>
        <v>0001</v>
      </c>
      <c r="M68" s="27" t="str">
        <f t="shared" si="8"/>
        <v>01</v>
      </c>
      <c r="N68" s="27" t="str">
        <f t="shared" si="9"/>
        <v>0000</v>
      </c>
      <c r="O68" s="2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x14ac:dyDescent="0.15">
      <c r="A69" s="18"/>
      <c r="B69" s="40" t="s">
        <v>36</v>
      </c>
      <c r="C69" s="44" t="s">
        <v>112</v>
      </c>
      <c r="D69" s="18"/>
      <c r="E69" s="42"/>
      <c r="F69" s="42"/>
      <c r="G69" s="42"/>
      <c r="H69" s="27"/>
      <c r="I69" s="27" t="e">
        <f>IF(#REF!="EQ",0,IF(#REF!="LSF",1,IF(#REF!="HSF",2,IF(#REF!="LPF",3,IF(#REF!="HPF",4,0)))))</f>
        <v>#REF!</v>
      </c>
      <c r="J69" s="28" t="s">
        <v>10</v>
      </c>
      <c r="K69" s="27" t="e">
        <f t="shared" si="6"/>
        <v>#REF!</v>
      </c>
      <c r="L69" s="27" t="str">
        <f t="shared" si="7"/>
        <v>0001</v>
      </c>
      <c r="M69" s="27" t="str">
        <f t="shared" si="8"/>
        <v>01</v>
      </c>
      <c r="N69" s="27" t="str">
        <f t="shared" si="9"/>
        <v>0000</v>
      </c>
      <c r="O69" s="2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5" thickBot="1" x14ac:dyDescent="0.2">
      <c r="A70" s="18"/>
      <c r="B70" s="41" t="s">
        <v>37</v>
      </c>
      <c r="C70" s="45" t="s">
        <v>113</v>
      </c>
      <c r="D70" s="18"/>
      <c r="E70" s="42"/>
      <c r="F70" s="42"/>
      <c r="G70" s="42"/>
      <c r="H70" s="27"/>
      <c r="I70" s="27" t="e">
        <f>IF(#REF!="EQ",0,IF(#REF!="LSF",1,IF(#REF!="HSF",2,IF(#REF!="LPF",3,IF(#REF!="HPF",4,0)))))</f>
        <v>#REF!</v>
      </c>
      <c r="J70" s="28" t="s">
        <v>8</v>
      </c>
      <c r="K70" s="27" t="e">
        <f t="shared" si="6"/>
        <v>#REF!</v>
      </c>
      <c r="L70" s="27" t="str">
        <f t="shared" si="7"/>
        <v>0001</v>
      </c>
      <c r="M70" s="27" t="str">
        <f t="shared" si="8"/>
        <v>01</v>
      </c>
      <c r="N70" s="27" t="str">
        <f t="shared" si="9"/>
        <v>0000</v>
      </c>
      <c r="O70" s="2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5" thickBo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15" thickBot="1" x14ac:dyDescent="0.2">
      <c r="A72" s="18"/>
      <c r="B72" s="46" t="s">
        <v>101</v>
      </c>
      <c r="C72" s="47" t="s">
        <v>114</v>
      </c>
      <c r="D72" s="37"/>
      <c r="E72" s="18"/>
      <c r="F72" s="18"/>
      <c r="G72" s="18"/>
      <c r="H72" s="18"/>
      <c r="I72" s="22" t="s">
        <v>94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x14ac:dyDescent="0.15">
      <c r="A73" s="18"/>
      <c r="B73" s="18"/>
      <c r="C73" s="18"/>
      <c r="D73" s="42"/>
      <c r="E73" s="18"/>
      <c r="F73" s="18"/>
      <c r="G73" s="18"/>
      <c r="H73" s="18"/>
      <c r="I73" s="18"/>
      <c r="J73" s="27" t="s">
        <v>13</v>
      </c>
      <c r="K73" s="27" t="str">
        <f>DEC2HEX(ROUNDDOWN(IF(D73&lt;0,0,IF(D73&gt;12,12,D73)),0)*2,2)</f>
        <v>00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customFormat="1" ht="13.5" x14ac:dyDescent="0.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customFormat="1" ht="13.5" x14ac:dyDescent="0.15"/>
    <row r="76" spans="1:27" customFormat="1" ht="13.5" x14ac:dyDescent="0.15"/>
    <row r="77" spans="1:27" customFormat="1" ht="13.5" x14ac:dyDescent="0.15"/>
    <row r="78" spans="1:27" customFormat="1" ht="13.5" x14ac:dyDescent="0.15"/>
    <row r="79" spans="1:27" customFormat="1" ht="13.5" x14ac:dyDescent="0.15"/>
    <row r="80" spans="1:27" customFormat="1" ht="13.5" x14ac:dyDescent="0.15"/>
    <row r="81" customFormat="1" ht="13.5" x14ac:dyDescent="0.15"/>
    <row r="82" customFormat="1" ht="13.5" x14ac:dyDescent="0.15"/>
    <row r="83" customFormat="1" ht="13.5" x14ac:dyDescent="0.15"/>
    <row r="84" customFormat="1" ht="13.5" x14ac:dyDescent="0.15"/>
    <row r="85" customFormat="1" ht="13.5" x14ac:dyDescent="0.15"/>
    <row r="86" customFormat="1" ht="13.5" x14ac:dyDescent="0.15"/>
    <row r="87" customFormat="1" ht="13.5" x14ac:dyDescent="0.15"/>
    <row r="88" customFormat="1" ht="13.5" x14ac:dyDescent="0.15"/>
    <row r="89" customFormat="1" ht="13.5" x14ac:dyDescent="0.15"/>
    <row r="90" customFormat="1" ht="13.5" x14ac:dyDescent="0.15"/>
    <row r="91" customFormat="1" ht="13.5" x14ac:dyDescent="0.15"/>
    <row r="92" customFormat="1" ht="13.5" x14ac:dyDescent="0.15"/>
    <row r="93" customFormat="1" ht="13.5" x14ac:dyDescent="0.15"/>
    <row r="94" customFormat="1" ht="13.5" x14ac:dyDescent="0.15"/>
    <row r="95" customFormat="1" ht="13.5" x14ac:dyDescent="0.15"/>
    <row r="96" customFormat="1" ht="13.5" x14ac:dyDescent="0.15"/>
    <row r="97" customFormat="1" ht="13.5" x14ac:dyDescent="0.15"/>
    <row r="98" customFormat="1" ht="13.5" x14ac:dyDescent="0.15"/>
    <row r="99" customFormat="1" ht="13.5" x14ac:dyDescent="0.15"/>
    <row r="100" customFormat="1" ht="13.5" x14ac:dyDescent="0.15"/>
    <row r="101" customFormat="1" ht="13.5" x14ac:dyDescent="0.15"/>
    <row r="102" customFormat="1" ht="13.5" x14ac:dyDescent="0.15"/>
    <row r="103" customFormat="1" ht="13.5" x14ac:dyDescent="0.15"/>
    <row r="104" customFormat="1" ht="13.5" x14ac:dyDescent="0.15"/>
    <row r="105" customFormat="1" ht="13.5" x14ac:dyDescent="0.15"/>
    <row r="106" customFormat="1" ht="13.5" x14ac:dyDescent="0.15"/>
    <row r="107" customFormat="1" ht="13.5" x14ac:dyDescent="0.15"/>
    <row r="108" customFormat="1" ht="13.5" x14ac:dyDescent="0.15"/>
    <row r="109" customFormat="1" ht="13.5" x14ac:dyDescent="0.15"/>
    <row r="110" customFormat="1" ht="13.5" x14ac:dyDescent="0.15"/>
    <row r="111" customFormat="1" ht="13.5" x14ac:dyDescent="0.15"/>
    <row r="112" customFormat="1" ht="13.5" x14ac:dyDescent="0.15"/>
    <row r="113" customFormat="1" ht="13.5" x14ac:dyDescent="0.15"/>
    <row r="114" customFormat="1" ht="13.5" x14ac:dyDescent="0.15"/>
    <row r="115" customFormat="1" ht="13.5" x14ac:dyDescent="0.15"/>
    <row r="116" customFormat="1" ht="13.5" x14ac:dyDescent="0.15"/>
    <row r="117" customFormat="1" ht="13.5" x14ac:dyDescent="0.15"/>
    <row r="118" customFormat="1" ht="13.5" x14ac:dyDescent="0.15"/>
    <row r="119" customFormat="1" ht="13.5" x14ac:dyDescent="0.15"/>
    <row r="120" customFormat="1" ht="13.5" x14ac:dyDescent="0.15"/>
    <row r="121" customFormat="1" ht="13.5" x14ac:dyDescent="0.15"/>
    <row r="122" customFormat="1" ht="13.5" x14ac:dyDescent="0.15"/>
    <row r="123" customFormat="1" ht="13.5" x14ac:dyDescent="0.15"/>
    <row r="124" customFormat="1" ht="13.5" x14ac:dyDescent="0.15"/>
    <row r="125" customFormat="1" ht="13.5" x14ac:dyDescent="0.15"/>
    <row r="126" customFormat="1" ht="13.5" x14ac:dyDescent="0.15"/>
    <row r="127" customFormat="1" ht="13.5" x14ac:dyDescent="0.15"/>
    <row r="128" customFormat="1" ht="13.5" x14ac:dyDescent="0.15"/>
    <row r="129" customFormat="1" ht="13.5" x14ac:dyDescent="0.15"/>
    <row r="130" customFormat="1" ht="13.5" x14ac:dyDescent="0.15"/>
    <row r="131" customFormat="1" ht="13.5" x14ac:dyDescent="0.15"/>
    <row r="132" customFormat="1" ht="13.5" x14ac:dyDescent="0.15"/>
    <row r="133" customFormat="1" ht="13.5" x14ac:dyDescent="0.15"/>
    <row r="134" customFormat="1" ht="13.5" x14ac:dyDescent="0.15"/>
    <row r="135" customFormat="1" ht="13.5" x14ac:dyDescent="0.15"/>
    <row r="136" customFormat="1" ht="13.5" x14ac:dyDescent="0.15"/>
    <row r="137" customFormat="1" ht="13.5" x14ac:dyDescent="0.15"/>
  </sheetData>
  <mergeCells count="9">
    <mergeCell ref="D25:E25"/>
    <mergeCell ref="C27:G29"/>
    <mergeCell ref="B5:B6"/>
    <mergeCell ref="C5:C6"/>
    <mergeCell ref="D24:E24"/>
    <mergeCell ref="C23:C24"/>
    <mergeCell ref="D4:G4"/>
    <mergeCell ref="D22:E22"/>
    <mergeCell ref="D23:E23"/>
  </mergeCells>
  <phoneticPr fontId="2"/>
  <dataValidations count="1">
    <dataValidation type="list" allowBlank="1" showInputMessage="1" showErrorMessage="1" sqref="D8:D18 D7" xr:uid="{F7B2D419-0F5C-4AE9-8217-6C7549958404}">
      <formula1>"EQ,LSF,HSF,LPF,HPF"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0"/>
  <sheetViews>
    <sheetView zoomScaleNormal="100" workbookViewId="0"/>
  </sheetViews>
  <sheetFormatPr defaultRowHeight="14.25" x14ac:dyDescent="0.15"/>
  <cols>
    <col min="1" max="2" width="3.625" style="1" customWidth="1"/>
    <col min="3" max="16384" width="9" style="1"/>
  </cols>
  <sheetData>
    <row r="1" spans="1:15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15">
      <c r="A2" s="19" t="s">
        <v>133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15">
      <c r="A4" s="18"/>
      <c r="B4" s="18"/>
      <c r="C4" s="18" t="s">
        <v>134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25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25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25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25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25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25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25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T23"/>
      <c r="U23"/>
      <c r="V23"/>
      <c r="W23"/>
      <c r="X23"/>
      <c r="Y23"/>
    </row>
    <row r="24" spans="1:25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T24"/>
      <c r="U24"/>
      <c r="V24"/>
      <c r="W24"/>
      <c r="X24"/>
      <c r="Y24"/>
    </row>
    <row r="25" spans="1:25" x14ac:dyDescent="0.15">
      <c r="A25" s="18"/>
      <c r="B25" s="18"/>
      <c r="C25" s="18" t="s">
        <v>136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T25"/>
      <c r="U25"/>
      <c r="V25"/>
      <c r="W25"/>
      <c r="X25"/>
      <c r="Y25"/>
    </row>
    <row r="26" spans="1:25" x14ac:dyDescent="0.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5" x14ac:dyDescent="0.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25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25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25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25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5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x14ac:dyDescent="0.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x14ac:dyDescent="0.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x14ac:dyDescent="0.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x14ac:dyDescent="0.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x14ac:dyDescent="0.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x14ac:dyDescent="0.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x14ac:dyDescent="0.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x14ac:dyDescent="0.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x14ac:dyDescent="0.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x14ac:dyDescent="0.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x14ac:dyDescent="0.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x14ac:dyDescent="0.15">
      <c r="A81" s="19" t="s">
        <v>135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x14ac:dyDescent="0.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x14ac:dyDescent="0.15">
      <c r="A83" s="18"/>
      <c r="B83" s="18"/>
      <c r="C83" s="18" t="s">
        <v>134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x14ac:dyDescent="0.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x14ac:dyDescent="0.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x14ac:dyDescent="0.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x14ac:dyDescent="0.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x14ac:dyDescent="0.15">
      <c r="A90" s="18"/>
      <c r="B90" s="18"/>
      <c r="C90" s="18" t="s">
        <v>136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x14ac:dyDescent="0.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15">
      <c r="A93" s="19" t="s">
        <v>137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x14ac:dyDescent="0.15">
      <c r="A95" s="18"/>
      <c r="B95" s="18"/>
      <c r="C95" s="18" t="s">
        <v>134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x14ac:dyDescent="0.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x14ac:dyDescent="0.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x14ac:dyDescent="0.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x14ac:dyDescent="0.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x14ac:dyDescent="0.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x14ac:dyDescent="0.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x14ac:dyDescent="0.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x14ac:dyDescent="0.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x14ac:dyDescent="0.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x14ac:dyDescent="0.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x14ac:dyDescent="0.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x14ac:dyDescent="0.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x14ac:dyDescent="0.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x14ac:dyDescent="0.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x14ac:dyDescent="0.15">
      <c r="A111" s="18"/>
      <c r="B111" s="18"/>
      <c r="C111" s="18" t="s">
        <v>136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x14ac:dyDescent="0.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x14ac:dyDescent="0.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x14ac:dyDescent="0.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x14ac:dyDescent="0.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x14ac:dyDescent="0.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x14ac:dyDescent="0.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x14ac:dyDescent="0.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x14ac:dyDescent="0.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x14ac:dyDescent="0.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x14ac:dyDescent="0.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x14ac:dyDescent="0.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x14ac:dyDescent="0.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x14ac:dyDescent="0.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x14ac:dyDescent="0.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x14ac:dyDescent="0.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x14ac:dyDescent="0.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x14ac:dyDescent="0.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x14ac:dyDescent="0.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x14ac:dyDescent="0.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x14ac:dyDescent="0.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x14ac:dyDescent="0.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x14ac:dyDescent="0.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x14ac:dyDescent="0.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x14ac:dyDescent="0.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x14ac:dyDescent="0.15">
      <c r="A139" s="18"/>
      <c r="B139" s="18"/>
      <c r="C139" s="18" t="s">
        <v>138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x14ac:dyDescent="0.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x14ac:dyDescent="0.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x14ac:dyDescent="0.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x14ac:dyDescent="0.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x14ac:dyDescent="0.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x14ac:dyDescent="0.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x14ac:dyDescent="0.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x14ac:dyDescent="0.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x14ac:dyDescent="0.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x14ac:dyDescent="0.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x14ac:dyDescent="0.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x14ac:dyDescent="0.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x14ac:dyDescent="0.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x14ac:dyDescent="0.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x14ac:dyDescent="0.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x14ac:dyDescent="0.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x14ac:dyDescent="0.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x14ac:dyDescent="0.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x14ac:dyDescent="0.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x14ac:dyDescent="0.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x14ac:dyDescent="0.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x14ac:dyDescent="0.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x14ac:dyDescent="0.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x14ac:dyDescent="0.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x14ac:dyDescent="0.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x14ac:dyDescent="0.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x14ac:dyDescent="0.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x14ac:dyDescent="0.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x14ac:dyDescent="0.15">
      <c r="A168" s="19" t="s">
        <v>139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x14ac:dyDescent="0.15">
      <c r="A169" s="1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x14ac:dyDescent="0.15">
      <c r="A170" s="18"/>
      <c r="B170" s="18"/>
      <c r="C170" s="18" t="s">
        <v>134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x14ac:dyDescent="0.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x14ac:dyDescent="0.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x14ac:dyDescent="0.15">
      <c r="A173" s="18"/>
      <c r="B173" s="18"/>
      <c r="C173" s="18" t="s">
        <v>136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x14ac:dyDescent="0.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x14ac:dyDescent="0.15">
      <c r="A175" s="19" t="s">
        <v>140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x14ac:dyDescent="0.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x14ac:dyDescent="0.15">
      <c r="A177" s="18"/>
      <c r="B177" s="18"/>
      <c r="C177" s="18" t="s">
        <v>134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x14ac:dyDescent="0.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x14ac:dyDescent="0.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x14ac:dyDescent="0.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x14ac:dyDescent="0.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x14ac:dyDescent="0.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x14ac:dyDescent="0.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x14ac:dyDescent="0.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x14ac:dyDescent="0.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x14ac:dyDescent="0.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x14ac:dyDescent="0.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x14ac:dyDescent="0.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x14ac:dyDescent="0.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5" x14ac:dyDescent="0.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x14ac:dyDescent="0.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x14ac:dyDescent="0.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x14ac:dyDescent="0.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x14ac:dyDescent="0.15">
      <c r="A194" s="18"/>
      <c r="B194" s="18"/>
      <c r="C194" s="18" t="s">
        <v>136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1:15" x14ac:dyDescent="0.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x14ac:dyDescent="0.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1:15" x14ac:dyDescent="0.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x14ac:dyDescent="0.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x14ac:dyDescent="0.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x14ac:dyDescent="0.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7DA3-B6E3-4411-A3B4-B94ADF7E5DC2}">
  <dimension ref="B2:E66"/>
  <sheetViews>
    <sheetView zoomScaleNormal="100" workbookViewId="0">
      <selection activeCell="G6" sqref="G6"/>
    </sheetView>
  </sheetViews>
  <sheetFormatPr defaultRowHeight="15.75" x14ac:dyDescent="0.15"/>
  <cols>
    <col min="1" max="1" width="2.625" style="67" customWidth="1"/>
    <col min="2" max="3" width="9" style="67"/>
    <col min="4" max="4" width="20.625" style="73" customWidth="1"/>
    <col min="5" max="5" width="55.25" style="67" customWidth="1"/>
    <col min="6" max="16384" width="9" style="67"/>
  </cols>
  <sheetData>
    <row r="2" spans="2:5" ht="16.5" thickBot="1" x14ac:dyDescent="0.2">
      <c r="B2" s="66" t="s">
        <v>141</v>
      </c>
      <c r="C2" s="66" t="s">
        <v>142</v>
      </c>
      <c r="D2" s="66" t="s">
        <v>143</v>
      </c>
      <c r="E2" s="66" t="s">
        <v>190</v>
      </c>
    </row>
    <row r="3" spans="2:5" ht="16.5" thickTop="1" x14ac:dyDescent="0.15">
      <c r="B3" s="68" t="s">
        <v>144</v>
      </c>
      <c r="C3" s="68" t="s">
        <v>145</v>
      </c>
      <c r="D3" s="68" t="s">
        <v>146</v>
      </c>
      <c r="E3" s="68"/>
    </row>
    <row r="4" spans="2:5" x14ac:dyDescent="0.15">
      <c r="B4" s="68"/>
      <c r="C4" s="68"/>
      <c r="D4" s="68" t="s">
        <v>152</v>
      </c>
      <c r="E4" s="69"/>
    </row>
    <row r="5" spans="2:5" x14ac:dyDescent="0.15">
      <c r="B5" s="68"/>
      <c r="C5" s="68"/>
      <c r="D5" s="68" t="s">
        <v>154</v>
      </c>
      <c r="E5" s="69"/>
    </row>
    <row r="6" spans="2:5" x14ac:dyDescent="0.15">
      <c r="B6" s="68"/>
      <c r="C6" s="68"/>
      <c r="D6" s="68" t="s">
        <v>155</v>
      </c>
      <c r="E6" s="69"/>
    </row>
    <row r="7" spans="2:5" x14ac:dyDescent="0.15">
      <c r="B7" s="68"/>
      <c r="C7" s="68"/>
      <c r="D7" s="68" t="s">
        <v>157</v>
      </c>
      <c r="E7" s="69"/>
    </row>
    <row r="8" spans="2:5" x14ac:dyDescent="0.15">
      <c r="B8" s="68"/>
      <c r="C8" s="68"/>
      <c r="D8" s="68" t="s">
        <v>159</v>
      </c>
      <c r="E8" s="69"/>
    </row>
    <row r="9" spans="2:5" x14ac:dyDescent="0.15">
      <c r="B9" s="68"/>
      <c r="C9" s="68"/>
      <c r="D9" s="68" t="s">
        <v>161</v>
      </c>
      <c r="E9" s="69"/>
    </row>
    <row r="10" spans="2:5" x14ac:dyDescent="0.15">
      <c r="B10" s="68"/>
      <c r="C10" s="68"/>
      <c r="D10" s="68" t="s">
        <v>163</v>
      </c>
      <c r="E10" s="69"/>
    </row>
    <row r="11" spans="2:5" x14ac:dyDescent="0.15">
      <c r="B11" s="68"/>
      <c r="C11" s="68"/>
      <c r="D11" s="68" t="s">
        <v>165</v>
      </c>
      <c r="E11" s="69"/>
    </row>
    <row r="12" spans="2:5" x14ac:dyDescent="0.15">
      <c r="B12" s="68"/>
      <c r="C12" s="68"/>
      <c r="D12" s="68" t="s">
        <v>167</v>
      </c>
      <c r="E12" s="69"/>
    </row>
    <row r="13" spans="2:5" x14ac:dyDescent="0.15">
      <c r="B13" s="68"/>
      <c r="C13" s="68"/>
      <c r="D13" s="68" t="s">
        <v>169</v>
      </c>
      <c r="E13" s="69"/>
    </row>
    <row r="14" spans="2:5" x14ac:dyDescent="0.15">
      <c r="B14" s="68"/>
      <c r="C14" s="68"/>
      <c r="D14" s="68" t="s">
        <v>171</v>
      </c>
      <c r="E14" s="69"/>
    </row>
    <row r="15" spans="2:5" x14ac:dyDescent="0.15">
      <c r="B15" s="68"/>
      <c r="C15" s="68"/>
      <c r="D15" s="68"/>
      <c r="E15" s="69"/>
    </row>
    <row r="16" spans="2:5" x14ac:dyDescent="0.15">
      <c r="B16" s="68"/>
      <c r="C16" s="68"/>
      <c r="D16" s="68"/>
      <c r="E16" s="69"/>
    </row>
    <row r="17" spans="2:5" x14ac:dyDescent="0.15">
      <c r="B17" s="68"/>
      <c r="C17" s="68"/>
      <c r="D17" s="68"/>
      <c r="E17" s="69"/>
    </row>
    <row r="18" spans="2:5" x14ac:dyDescent="0.15">
      <c r="B18" s="68"/>
      <c r="C18" s="70"/>
      <c r="D18" s="70"/>
      <c r="E18" s="71"/>
    </row>
    <row r="19" spans="2:5" x14ac:dyDescent="0.15">
      <c r="B19" s="68"/>
      <c r="C19" s="72" t="s">
        <v>173</v>
      </c>
      <c r="D19" s="72" t="s">
        <v>174</v>
      </c>
      <c r="E19" s="74"/>
    </row>
    <row r="20" spans="2:5" x14ac:dyDescent="0.15">
      <c r="B20" s="68"/>
      <c r="C20" s="68"/>
      <c r="D20" s="68" t="s">
        <v>175</v>
      </c>
      <c r="E20" s="69"/>
    </row>
    <row r="21" spans="2:5" x14ac:dyDescent="0.15">
      <c r="B21" s="68"/>
      <c r="C21" s="68"/>
      <c r="D21" s="68" t="s">
        <v>176</v>
      </c>
      <c r="E21" s="69"/>
    </row>
    <row r="22" spans="2:5" x14ac:dyDescent="0.15">
      <c r="B22" s="68"/>
      <c r="C22" s="68"/>
      <c r="D22" s="68" t="s">
        <v>177</v>
      </c>
      <c r="E22" s="69"/>
    </row>
    <row r="23" spans="2:5" x14ac:dyDescent="0.15">
      <c r="B23" s="68"/>
      <c r="C23" s="68"/>
      <c r="D23" s="68" t="s">
        <v>178</v>
      </c>
      <c r="E23" s="69"/>
    </row>
    <row r="24" spans="2:5" x14ac:dyDescent="0.15">
      <c r="B24" s="68"/>
      <c r="C24" s="68"/>
      <c r="D24" s="68" t="s">
        <v>179</v>
      </c>
      <c r="E24" s="69"/>
    </row>
    <row r="25" spans="2:5" x14ac:dyDescent="0.15">
      <c r="B25" s="68"/>
      <c r="C25" s="68"/>
      <c r="D25" s="68" t="s">
        <v>180</v>
      </c>
      <c r="E25" s="69"/>
    </row>
    <row r="26" spans="2:5" x14ac:dyDescent="0.15">
      <c r="B26" s="68"/>
      <c r="C26" s="68"/>
      <c r="D26" s="68" t="s">
        <v>181</v>
      </c>
      <c r="E26" s="69"/>
    </row>
    <row r="27" spans="2:5" x14ac:dyDescent="0.15">
      <c r="B27" s="68"/>
      <c r="C27" s="68"/>
      <c r="D27" s="68" t="s">
        <v>182</v>
      </c>
      <c r="E27" s="69"/>
    </row>
    <row r="28" spans="2:5" x14ac:dyDescent="0.15">
      <c r="B28" s="68"/>
      <c r="C28" s="68"/>
      <c r="D28" s="68" t="s">
        <v>183</v>
      </c>
      <c r="E28" s="69"/>
    </row>
    <row r="29" spans="2:5" x14ac:dyDescent="0.15">
      <c r="B29" s="68"/>
      <c r="C29" s="68"/>
      <c r="D29" s="68" t="s">
        <v>184</v>
      </c>
      <c r="E29" s="69"/>
    </row>
    <row r="30" spans="2:5" x14ac:dyDescent="0.15">
      <c r="B30" s="68"/>
      <c r="C30" s="68"/>
      <c r="D30" s="68" t="s">
        <v>171</v>
      </c>
      <c r="E30" s="69"/>
    </row>
    <row r="31" spans="2:5" x14ac:dyDescent="0.15">
      <c r="B31" s="68"/>
      <c r="C31" s="68"/>
      <c r="D31" s="68"/>
      <c r="E31" s="69"/>
    </row>
    <row r="32" spans="2:5" x14ac:dyDescent="0.15">
      <c r="B32" s="68"/>
      <c r="C32" s="68"/>
      <c r="D32" s="68"/>
      <c r="E32" s="69"/>
    </row>
    <row r="33" spans="2:5" x14ac:dyDescent="0.15">
      <c r="B33" s="68"/>
      <c r="C33" s="68"/>
      <c r="D33" s="68"/>
      <c r="E33" s="69"/>
    </row>
    <row r="34" spans="2:5" x14ac:dyDescent="0.15">
      <c r="B34" s="70"/>
      <c r="C34" s="70"/>
      <c r="D34" s="70"/>
      <c r="E34" s="71"/>
    </row>
    <row r="35" spans="2:5" x14ac:dyDescent="0.15">
      <c r="B35" s="68" t="s">
        <v>147</v>
      </c>
      <c r="C35" s="68" t="s">
        <v>148</v>
      </c>
      <c r="D35" s="68" t="s">
        <v>149</v>
      </c>
      <c r="E35" s="74"/>
    </row>
    <row r="36" spans="2:5" x14ac:dyDescent="0.15">
      <c r="B36" s="69"/>
      <c r="C36" s="69"/>
      <c r="D36" s="68" t="s">
        <v>153</v>
      </c>
      <c r="E36" s="69"/>
    </row>
    <row r="37" spans="2:5" x14ac:dyDescent="0.15">
      <c r="B37" s="69"/>
      <c r="C37" s="69"/>
      <c r="D37" s="68" t="s">
        <v>104</v>
      </c>
      <c r="E37" s="69"/>
    </row>
    <row r="38" spans="2:5" x14ac:dyDescent="0.15">
      <c r="B38" s="69"/>
      <c r="C38" s="69"/>
      <c r="D38" s="68" t="s">
        <v>156</v>
      </c>
      <c r="E38" s="69"/>
    </row>
    <row r="39" spans="2:5" s="73" customFormat="1" x14ac:dyDescent="0.15">
      <c r="B39" s="69"/>
      <c r="C39" s="69"/>
      <c r="D39" s="68" t="s">
        <v>158</v>
      </c>
      <c r="E39" s="69"/>
    </row>
    <row r="40" spans="2:5" s="73" customFormat="1" x14ac:dyDescent="0.15">
      <c r="B40" s="69"/>
      <c r="C40" s="69"/>
      <c r="D40" s="68" t="s">
        <v>160</v>
      </c>
      <c r="E40" s="69"/>
    </row>
    <row r="41" spans="2:5" x14ac:dyDescent="0.15">
      <c r="B41" s="69"/>
      <c r="C41" s="69"/>
      <c r="D41" s="68" t="s">
        <v>162</v>
      </c>
      <c r="E41" s="69"/>
    </row>
    <row r="42" spans="2:5" x14ac:dyDescent="0.15">
      <c r="B42" s="69"/>
      <c r="C42" s="69"/>
      <c r="D42" s="68" t="s">
        <v>164</v>
      </c>
      <c r="E42" s="69"/>
    </row>
    <row r="43" spans="2:5" x14ac:dyDescent="0.15">
      <c r="B43" s="69"/>
      <c r="C43" s="69"/>
      <c r="D43" s="68" t="s">
        <v>166</v>
      </c>
      <c r="E43" s="69"/>
    </row>
    <row r="44" spans="2:5" x14ac:dyDescent="0.15">
      <c r="B44" s="69"/>
      <c r="C44" s="69"/>
      <c r="D44" s="68" t="s">
        <v>168</v>
      </c>
      <c r="E44" s="69"/>
    </row>
    <row r="45" spans="2:5" x14ac:dyDescent="0.15">
      <c r="B45" s="69"/>
      <c r="C45" s="69"/>
      <c r="D45" s="68" t="s">
        <v>170</v>
      </c>
      <c r="E45" s="69"/>
    </row>
    <row r="46" spans="2:5" x14ac:dyDescent="0.15">
      <c r="B46" s="69"/>
      <c r="C46" s="69"/>
      <c r="D46" s="68" t="s">
        <v>172</v>
      </c>
      <c r="E46" s="69"/>
    </row>
    <row r="47" spans="2:5" x14ac:dyDescent="0.15">
      <c r="B47" s="69"/>
      <c r="C47" s="69"/>
      <c r="D47" s="68"/>
      <c r="E47" s="69"/>
    </row>
    <row r="48" spans="2:5" x14ac:dyDescent="0.15">
      <c r="B48" s="69"/>
      <c r="C48" s="69"/>
      <c r="D48" s="68"/>
      <c r="E48" s="69"/>
    </row>
    <row r="49" spans="2:5" x14ac:dyDescent="0.15">
      <c r="B49" s="69"/>
      <c r="C49" s="69"/>
      <c r="D49" s="68"/>
      <c r="E49" s="69"/>
    </row>
    <row r="50" spans="2:5" x14ac:dyDescent="0.15">
      <c r="B50" s="71"/>
      <c r="C50" s="71"/>
      <c r="D50" s="70"/>
      <c r="E50" s="71"/>
    </row>
    <row r="51" spans="2:5" x14ac:dyDescent="0.15">
      <c r="B51" s="68" t="s">
        <v>150</v>
      </c>
      <c r="C51" s="68" t="s">
        <v>151</v>
      </c>
      <c r="D51" s="68" t="s">
        <v>185</v>
      </c>
      <c r="E51" s="74"/>
    </row>
    <row r="52" spans="2:5" x14ac:dyDescent="0.15">
      <c r="B52" s="68"/>
      <c r="C52" s="68"/>
      <c r="D52" s="68" t="s">
        <v>186</v>
      </c>
      <c r="E52" s="69"/>
    </row>
    <row r="53" spans="2:5" x14ac:dyDescent="0.15">
      <c r="B53" s="68"/>
      <c r="C53" s="68"/>
      <c r="D53" s="68" t="s">
        <v>187</v>
      </c>
      <c r="E53" s="69"/>
    </row>
    <row r="54" spans="2:5" x14ac:dyDescent="0.15">
      <c r="B54" s="68"/>
      <c r="C54" s="68"/>
      <c r="D54" s="68" t="s">
        <v>105</v>
      </c>
      <c r="E54" s="69"/>
    </row>
    <row r="55" spans="2:5" x14ac:dyDescent="0.15">
      <c r="B55" s="68"/>
      <c r="C55" s="68"/>
      <c r="D55" s="68" t="s">
        <v>106</v>
      </c>
      <c r="E55" s="69"/>
    </row>
    <row r="56" spans="2:5" x14ac:dyDescent="0.15">
      <c r="B56" s="68"/>
      <c r="C56" s="68"/>
      <c r="D56" s="68" t="s">
        <v>107</v>
      </c>
      <c r="E56" s="69"/>
    </row>
    <row r="57" spans="2:5" x14ac:dyDescent="0.15">
      <c r="B57" s="68"/>
      <c r="C57" s="68"/>
      <c r="D57" s="68" t="s">
        <v>108</v>
      </c>
      <c r="E57" s="69"/>
    </row>
    <row r="58" spans="2:5" x14ac:dyDescent="0.15">
      <c r="B58" s="68"/>
      <c r="C58" s="68"/>
      <c r="D58" s="68" t="s">
        <v>109</v>
      </c>
      <c r="E58" s="69"/>
    </row>
    <row r="59" spans="2:5" x14ac:dyDescent="0.15">
      <c r="B59" s="68"/>
      <c r="C59" s="68"/>
      <c r="D59" s="68" t="s">
        <v>110</v>
      </c>
      <c r="E59" s="69"/>
    </row>
    <row r="60" spans="2:5" x14ac:dyDescent="0.15">
      <c r="B60" s="68"/>
      <c r="C60" s="68"/>
      <c r="D60" s="68" t="s">
        <v>188</v>
      </c>
      <c r="E60" s="69"/>
    </row>
    <row r="61" spans="2:5" x14ac:dyDescent="0.15">
      <c r="B61" s="68"/>
      <c r="C61" s="68"/>
      <c r="D61" s="68" t="s">
        <v>189</v>
      </c>
      <c r="E61" s="69"/>
    </row>
    <row r="62" spans="2:5" x14ac:dyDescent="0.15">
      <c r="B62" s="68"/>
      <c r="C62" s="68"/>
      <c r="D62" s="68" t="s">
        <v>172</v>
      </c>
      <c r="E62" s="69"/>
    </row>
    <row r="63" spans="2:5" x14ac:dyDescent="0.15">
      <c r="B63" s="68"/>
      <c r="C63" s="68"/>
      <c r="D63" s="68"/>
      <c r="E63" s="69"/>
    </row>
    <row r="64" spans="2:5" x14ac:dyDescent="0.15">
      <c r="B64" s="68"/>
      <c r="C64" s="68"/>
      <c r="D64" s="68"/>
      <c r="E64" s="69"/>
    </row>
    <row r="65" spans="2:5" x14ac:dyDescent="0.15">
      <c r="B65" s="68"/>
      <c r="C65" s="68"/>
      <c r="D65" s="68"/>
      <c r="E65" s="69"/>
    </row>
    <row r="66" spans="2:5" x14ac:dyDescent="0.15">
      <c r="B66" s="70"/>
      <c r="C66" s="70"/>
      <c r="D66" s="70"/>
      <c r="E66" s="71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333"/>
  <sheetViews>
    <sheetView zoomScale="85" zoomScaleNormal="85" workbookViewId="0">
      <pane xSplit="5" ySplit="32" topLeftCell="BM33" activePane="bottomRight" state="frozenSplit"/>
      <selection pane="topRight" activeCell="CJ7" sqref="CJ7"/>
      <selection pane="bottomLeft" activeCell="A10" sqref="A10"/>
      <selection pane="bottomRight" activeCell="CZ43" sqref="CZ43"/>
    </sheetView>
  </sheetViews>
  <sheetFormatPr defaultRowHeight="12" x14ac:dyDescent="0.15"/>
  <cols>
    <col min="1" max="1" width="2.625" style="2" hidden="1" customWidth="1"/>
    <col min="2" max="2" width="4.375" style="2" hidden="1" customWidth="1"/>
    <col min="3" max="3" width="2.625" style="2" hidden="1" customWidth="1"/>
    <col min="4" max="4" width="9.875" style="2" hidden="1" customWidth="1"/>
    <col min="5" max="5" width="8.75" style="2" customWidth="1"/>
    <col min="6" max="6" width="9.375" style="2" hidden="1" customWidth="1"/>
    <col min="7" max="7" width="9.25" style="2" hidden="1" customWidth="1"/>
    <col min="8" max="9" width="9.375" style="2" hidden="1" customWidth="1"/>
    <col min="10" max="10" width="4.875" style="2" hidden="1" customWidth="1"/>
    <col min="11" max="11" width="9.375" style="2" hidden="1" customWidth="1"/>
    <col min="12" max="12" width="8.75" style="2" hidden="1" customWidth="1"/>
    <col min="13" max="15" width="8.625" style="2" hidden="1" customWidth="1"/>
    <col min="16" max="16" width="6.75" style="2" hidden="1" customWidth="1"/>
    <col min="17" max="17" width="5.25" style="2" hidden="1" customWidth="1"/>
    <col min="18" max="18" width="9.375" style="2" hidden="1" customWidth="1"/>
    <col min="19" max="19" width="8.75" style="2" hidden="1" customWidth="1"/>
    <col min="20" max="20" width="9.5" style="2" hidden="1" customWidth="1"/>
    <col min="21" max="21" width="7" style="2" hidden="1" customWidth="1"/>
    <col min="22" max="22" width="8.625" style="2" hidden="1" customWidth="1"/>
    <col min="23" max="23" width="6.75" style="2" hidden="1" customWidth="1"/>
    <col min="24" max="24" width="5.25" style="2" hidden="1" customWidth="1"/>
    <col min="25" max="26" width="9.375" style="2" hidden="1" customWidth="1"/>
    <col min="27" max="27" width="9.5" style="2" hidden="1" customWidth="1"/>
    <col min="28" max="28" width="6.75" style="2" hidden="1" customWidth="1"/>
    <col min="29" max="29" width="8.625" style="2" hidden="1" customWidth="1"/>
    <col min="30" max="31" width="5.25" style="2" hidden="1" customWidth="1"/>
    <col min="32" max="33" width="9.375" style="2" hidden="1" customWidth="1"/>
    <col min="34" max="34" width="9.5" style="2" hidden="1" customWidth="1"/>
    <col min="35" max="35" width="6" style="2" hidden="1" customWidth="1"/>
    <col min="36" max="36" width="8.625" style="2" hidden="1" customWidth="1"/>
    <col min="37" max="37" width="5.875" style="2" hidden="1" customWidth="1"/>
    <col min="38" max="38" width="5.25" style="2" hidden="1" customWidth="1"/>
    <col min="39" max="40" width="9.375" style="2" hidden="1" customWidth="1"/>
    <col min="41" max="41" width="9.5" style="2" hidden="1" customWidth="1"/>
    <col min="42" max="42" width="6" style="2" hidden="1" customWidth="1"/>
    <col min="43" max="43" width="8.625" style="2" hidden="1" customWidth="1"/>
    <col min="44" max="45" width="5.25" style="2" hidden="1" customWidth="1"/>
    <col min="46" max="47" width="9.375" style="2" hidden="1" customWidth="1"/>
    <col min="48" max="48" width="9.5" style="2" hidden="1" customWidth="1"/>
    <col min="49" max="49" width="6" style="2" hidden="1" customWidth="1"/>
    <col min="50" max="50" width="8.625" style="2" hidden="1" customWidth="1"/>
    <col min="51" max="51" width="5.875" style="2" hidden="1" customWidth="1"/>
    <col min="52" max="52" width="5.25" style="2" hidden="1" customWidth="1"/>
    <col min="53" max="54" width="9.375" style="2" hidden="1" customWidth="1"/>
    <col min="55" max="55" width="9.5" style="2" hidden="1" customWidth="1"/>
    <col min="56" max="56" width="6" style="2" hidden="1" customWidth="1"/>
    <col min="57" max="57" width="8.625" style="2" hidden="1" customWidth="1"/>
    <col min="58" max="59" width="5.25" style="2" hidden="1" customWidth="1"/>
    <col min="60" max="61" width="9.375" style="2" hidden="1" customWidth="1"/>
    <col min="62" max="62" width="9.5" style="2" hidden="1" customWidth="1"/>
    <col min="63" max="63" width="6" style="2" hidden="1" customWidth="1"/>
    <col min="64" max="64" width="8.625" style="2" hidden="1" customWidth="1"/>
    <col min="65" max="65" width="5.875" style="2" hidden="1" customWidth="1"/>
    <col min="66" max="66" width="5.25" style="2" hidden="1" customWidth="1"/>
    <col min="67" max="68" width="9.375" style="2" hidden="1" customWidth="1"/>
    <col min="69" max="69" width="9.5" style="2" hidden="1" customWidth="1"/>
    <col min="70" max="70" width="6" style="2" hidden="1" customWidth="1"/>
    <col min="71" max="71" width="8.625" style="2" hidden="1" customWidth="1"/>
    <col min="72" max="73" width="5.25" style="2" hidden="1" customWidth="1"/>
    <col min="74" max="75" width="9.375" style="2" hidden="1" customWidth="1"/>
    <col min="76" max="76" width="9.5" style="2" hidden="1" customWidth="1"/>
    <col min="77" max="77" width="6" style="2" hidden="1" customWidth="1"/>
    <col min="78" max="78" width="8.625" style="2" hidden="1" customWidth="1"/>
    <col min="79" max="80" width="5.25" style="2" hidden="1" customWidth="1"/>
    <col min="81" max="82" width="9.375" style="2" hidden="1" customWidth="1"/>
    <col min="83" max="83" width="9.5" style="2" hidden="1" customWidth="1"/>
    <col min="84" max="84" width="6.75" style="2" hidden="1" customWidth="1"/>
    <col min="85" max="85" width="8.625" style="2" hidden="1" customWidth="1"/>
    <col min="86" max="86" width="5.875" style="2" hidden="1" customWidth="1"/>
    <col min="87" max="87" width="5.25" style="2" hidden="1" customWidth="1"/>
    <col min="88" max="89" width="9.375" style="2" hidden="1" customWidth="1"/>
    <col min="90" max="90" width="9.5" style="2" hidden="1" customWidth="1"/>
    <col min="91" max="91" width="7.625" style="2" hidden="1" customWidth="1"/>
    <col min="92" max="92" width="8.125" style="2" hidden="1" customWidth="1"/>
    <col min="93" max="93" width="6.75" style="2" hidden="1" customWidth="1"/>
    <col min="94" max="94" width="1.625" style="2" hidden="1" customWidth="1"/>
    <col min="95" max="97" width="8.125" style="2" customWidth="1"/>
    <col min="98" max="16384" width="9" style="2"/>
  </cols>
  <sheetData>
    <row r="1" spans="7:92" hidden="1" x14ac:dyDescent="0.15"/>
    <row r="2" spans="7:92" hidden="1" x14ac:dyDescent="0.15">
      <c r="J2" s="3" t="s">
        <v>88</v>
      </c>
      <c r="K2" s="3" t="str">
        <f>コマンド生成ツール!D7</f>
        <v>EQ</v>
      </c>
      <c r="L2" s="4"/>
      <c r="Q2" s="3" t="s">
        <v>88</v>
      </c>
      <c r="R2" s="3" t="str">
        <f>コマンド生成ツール!D8</f>
        <v>EQ</v>
      </c>
      <c r="S2" s="4"/>
      <c r="X2" s="3" t="s">
        <v>88</v>
      </c>
      <c r="Y2" s="3" t="str">
        <f>コマンド生成ツール!D9</f>
        <v>EQ</v>
      </c>
      <c r="Z2" s="4"/>
      <c r="AE2" s="3" t="s">
        <v>88</v>
      </c>
      <c r="AF2" s="3" t="str">
        <f>コマンド生成ツール!D10</f>
        <v>EQ</v>
      </c>
      <c r="AG2" s="4"/>
      <c r="AL2" s="3" t="s">
        <v>88</v>
      </c>
      <c r="AM2" s="3" t="str">
        <f>コマンド生成ツール!$D11</f>
        <v>EQ</v>
      </c>
      <c r="AN2" s="4"/>
      <c r="AS2" s="3" t="s">
        <v>88</v>
      </c>
      <c r="AT2" s="3" t="str">
        <f>コマンド生成ツール!$D12</f>
        <v>EQ</v>
      </c>
      <c r="AU2" s="4"/>
      <c r="AZ2" s="3" t="s">
        <v>88</v>
      </c>
      <c r="BA2" s="3" t="str">
        <f>コマンド生成ツール!$D13</f>
        <v>EQ</v>
      </c>
      <c r="BB2" s="4"/>
      <c r="BG2" s="3" t="s">
        <v>88</v>
      </c>
      <c r="BH2" s="3" t="str">
        <f>コマンド生成ツール!$D14</f>
        <v>EQ</v>
      </c>
      <c r="BI2" s="4"/>
      <c r="BN2" s="3" t="s">
        <v>88</v>
      </c>
      <c r="BO2" s="3" t="str">
        <f>コマンド生成ツール!$D15</f>
        <v>EQ</v>
      </c>
      <c r="BP2" s="4"/>
      <c r="BU2" s="3" t="s">
        <v>88</v>
      </c>
      <c r="BV2" s="3" t="str">
        <f>コマンド生成ツール!$D16</f>
        <v>EQ</v>
      </c>
      <c r="BW2" s="4"/>
      <c r="CB2" s="3" t="s">
        <v>88</v>
      </c>
      <c r="CC2" s="3" t="str">
        <f>コマンド生成ツール!$D17</f>
        <v>EQ</v>
      </c>
      <c r="CD2" s="4"/>
      <c r="CI2" s="3" t="s">
        <v>88</v>
      </c>
      <c r="CJ2" s="3" t="str">
        <f>コマンド生成ツール!$D18</f>
        <v>EQ</v>
      </c>
      <c r="CK2" s="4"/>
    </row>
    <row r="3" spans="7:92" hidden="1" x14ac:dyDescent="0.15">
      <c r="J3" s="3" t="s">
        <v>42</v>
      </c>
      <c r="K3" s="4">
        <f>$E$26</f>
        <v>48000</v>
      </c>
      <c r="L3" s="4" t="s">
        <v>82</v>
      </c>
      <c r="Q3" s="3" t="s">
        <v>42</v>
      </c>
      <c r="R3" s="4">
        <f>$E$26</f>
        <v>48000</v>
      </c>
      <c r="S3" s="4" t="s">
        <v>82</v>
      </c>
      <c r="X3" s="3" t="s">
        <v>42</v>
      </c>
      <c r="Y3" s="4">
        <f>$E$26</f>
        <v>48000</v>
      </c>
      <c r="Z3" s="4" t="s">
        <v>82</v>
      </c>
      <c r="AE3" s="3" t="s">
        <v>42</v>
      </c>
      <c r="AF3" s="4">
        <f>$E$26</f>
        <v>48000</v>
      </c>
      <c r="AG3" s="4" t="s">
        <v>82</v>
      </c>
      <c r="AL3" s="3" t="s">
        <v>42</v>
      </c>
      <c r="AM3" s="4">
        <f>$E$26</f>
        <v>48000</v>
      </c>
      <c r="AN3" s="4" t="s">
        <v>82</v>
      </c>
      <c r="AS3" s="3" t="s">
        <v>42</v>
      </c>
      <c r="AT3" s="4">
        <f>$E$26</f>
        <v>48000</v>
      </c>
      <c r="AU3" s="4" t="s">
        <v>82</v>
      </c>
      <c r="AZ3" s="3" t="s">
        <v>42</v>
      </c>
      <c r="BA3" s="4">
        <f>$E$26</f>
        <v>48000</v>
      </c>
      <c r="BB3" s="4" t="s">
        <v>82</v>
      </c>
      <c r="BG3" s="3" t="s">
        <v>42</v>
      </c>
      <c r="BH3" s="4">
        <f>$E$26</f>
        <v>48000</v>
      </c>
      <c r="BI3" s="4" t="s">
        <v>82</v>
      </c>
      <c r="BN3" s="3" t="s">
        <v>42</v>
      </c>
      <c r="BO3" s="4">
        <f>$E$26</f>
        <v>48000</v>
      </c>
      <c r="BP3" s="4" t="s">
        <v>82</v>
      </c>
      <c r="BU3" s="3" t="s">
        <v>42</v>
      </c>
      <c r="BV3" s="4">
        <f>$E$26</f>
        <v>48000</v>
      </c>
      <c r="BW3" s="4" t="s">
        <v>82</v>
      </c>
      <c r="CB3" s="3" t="s">
        <v>42</v>
      </c>
      <c r="CC3" s="4">
        <f>$E$26</f>
        <v>48000</v>
      </c>
      <c r="CD3" s="4" t="s">
        <v>82</v>
      </c>
      <c r="CI3" s="3" t="s">
        <v>42</v>
      </c>
      <c r="CJ3" s="4">
        <f>$E$26</f>
        <v>48000</v>
      </c>
      <c r="CK3" s="4" t="s">
        <v>82</v>
      </c>
    </row>
    <row r="4" spans="7:92" hidden="1" x14ac:dyDescent="0.15">
      <c r="J4" s="3" t="s">
        <v>84</v>
      </c>
      <c r="K4" s="5">
        <f>IF(コマンド生成ツール!E7&lt;1,1,IF(コマンド生成ツール!E7&gt;20000,20000,コマンド生成ツール!E7))</f>
        <v>1000</v>
      </c>
      <c r="L4" s="4" t="s">
        <v>82</v>
      </c>
      <c r="Q4" s="3" t="s">
        <v>84</v>
      </c>
      <c r="R4" s="5">
        <f>IF(コマンド生成ツール!E8&lt;1,1,IF(コマンド生成ツール!E8&gt;20000,20000,コマンド生成ツール!E8))</f>
        <v>1000</v>
      </c>
      <c r="S4" s="4" t="s">
        <v>82</v>
      </c>
      <c r="X4" s="3" t="s">
        <v>84</v>
      </c>
      <c r="Y4" s="5">
        <f>IF(コマンド生成ツール!E9&lt;1,1,IF(コマンド生成ツール!E9&gt;20000,20000,コマンド生成ツール!E9))</f>
        <v>1000</v>
      </c>
      <c r="Z4" s="4" t="s">
        <v>82</v>
      </c>
      <c r="AE4" s="3" t="s">
        <v>84</v>
      </c>
      <c r="AF4" s="5">
        <f>IF(コマンド生成ツール!E10&lt;1,1,IF(コマンド生成ツール!E10&gt;20000,20000,コマンド生成ツール!E10))</f>
        <v>1000</v>
      </c>
      <c r="AG4" s="4" t="s">
        <v>82</v>
      </c>
      <c r="AL4" s="3" t="s">
        <v>84</v>
      </c>
      <c r="AM4" s="5">
        <f>IF(コマンド生成ツール!E11&lt;1,1,IF(コマンド生成ツール!E11&gt;20000,20000,コマンド生成ツール!E11))</f>
        <v>1000</v>
      </c>
      <c r="AN4" s="4" t="s">
        <v>82</v>
      </c>
      <c r="AS4" s="3" t="s">
        <v>84</v>
      </c>
      <c r="AT4" s="5">
        <f>IF(コマンド生成ツール!E12&lt;1,1,IF(コマンド生成ツール!E12&gt;20000,20000,コマンド生成ツール!E12))</f>
        <v>1000</v>
      </c>
      <c r="AU4" s="4" t="s">
        <v>82</v>
      </c>
      <c r="AZ4" s="3" t="s">
        <v>84</v>
      </c>
      <c r="BA4" s="5">
        <f>IF(コマンド生成ツール!E13&lt;1,1,IF(コマンド生成ツール!E13&gt;20000,20000,コマンド生成ツール!E13))</f>
        <v>1000</v>
      </c>
      <c r="BB4" s="4" t="s">
        <v>82</v>
      </c>
      <c r="BG4" s="3" t="s">
        <v>84</v>
      </c>
      <c r="BH4" s="5">
        <f>IF(コマンド生成ツール!E14&lt;1,1,IF(コマンド生成ツール!E14&gt;20000,20000,コマンド生成ツール!E14))</f>
        <v>1000</v>
      </c>
      <c r="BI4" s="4" t="s">
        <v>82</v>
      </c>
      <c r="BN4" s="3" t="s">
        <v>84</v>
      </c>
      <c r="BO4" s="5">
        <f>IF(コマンド生成ツール!E15&lt;1,1,IF(コマンド生成ツール!E15&gt;20000,20000,コマンド生成ツール!E15))</f>
        <v>1000</v>
      </c>
      <c r="BP4" s="4" t="s">
        <v>82</v>
      </c>
      <c r="BU4" s="3" t="s">
        <v>84</v>
      </c>
      <c r="BV4" s="5">
        <f>IF(コマンド生成ツール!E16&lt;1,1,IF(コマンド生成ツール!E16&gt;20000,20000,コマンド生成ツール!E16))</f>
        <v>1000</v>
      </c>
      <c r="BW4" s="4" t="s">
        <v>82</v>
      </c>
      <c r="CB4" s="3" t="s">
        <v>84</v>
      </c>
      <c r="CC4" s="5">
        <f>IF(コマンド生成ツール!E17&lt;1,1,IF(コマンド生成ツール!E17&gt;20000,20000,コマンド生成ツール!E17))</f>
        <v>1000</v>
      </c>
      <c r="CD4" s="4" t="s">
        <v>82</v>
      </c>
      <c r="CI4" s="3" t="s">
        <v>84</v>
      </c>
      <c r="CJ4" s="5">
        <f>IF(コマンド生成ツール!E18&lt;1,1,IF(コマンド生成ツール!E18&gt;20000,20000,コマンド生成ツール!E18))</f>
        <v>1000</v>
      </c>
      <c r="CK4" s="4" t="s">
        <v>82</v>
      </c>
    </row>
    <row r="5" spans="7:92" hidden="1" x14ac:dyDescent="0.15">
      <c r="J5" s="3" t="s">
        <v>38</v>
      </c>
      <c r="K5" s="6">
        <f>IF(コマンド生成ツール!F7&lt;0.1,0.1,IF(コマンド生成ツール!F7&gt;10,10,コマンド生成ツール!F7))</f>
        <v>1</v>
      </c>
      <c r="L5" s="4"/>
      <c r="Q5" s="3" t="s">
        <v>38</v>
      </c>
      <c r="R5" s="6">
        <f>IF(コマンド生成ツール!F8&lt;0.1,0.1,IF(コマンド生成ツール!F8&gt;10,10,コマンド生成ツール!F8))</f>
        <v>1</v>
      </c>
      <c r="S5" s="4"/>
      <c r="X5" s="3" t="s">
        <v>38</v>
      </c>
      <c r="Y5" s="6">
        <f>IF(コマンド生成ツール!F9&lt;0.1,0.1,IF(コマンド生成ツール!F9&gt;10,10,コマンド生成ツール!F9))</f>
        <v>1</v>
      </c>
      <c r="Z5" s="4"/>
      <c r="AE5" s="3" t="s">
        <v>38</v>
      </c>
      <c r="AF5" s="6">
        <f>IF(コマンド生成ツール!F10&lt;0.1,0.1,IF(コマンド生成ツール!F10&gt;10,10,コマンド生成ツール!F10))</f>
        <v>1</v>
      </c>
      <c r="AG5" s="4"/>
      <c r="AL5" s="3" t="s">
        <v>38</v>
      </c>
      <c r="AM5" s="6">
        <f>IF(コマンド生成ツール!F11&lt;0.1,0.1,IF(コマンド生成ツール!F11&gt;10,10,コマンド生成ツール!F11))</f>
        <v>1</v>
      </c>
      <c r="AN5" s="4"/>
      <c r="AS5" s="3" t="s">
        <v>38</v>
      </c>
      <c r="AT5" s="6">
        <f>IF(コマンド生成ツール!F12&lt;0.1,0.1,IF(コマンド生成ツール!F12&gt;10,10,コマンド生成ツール!F12))</f>
        <v>1</v>
      </c>
      <c r="AU5" s="4"/>
      <c r="AZ5" s="3" t="s">
        <v>38</v>
      </c>
      <c r="BA5" s="6">
        <f>IF(コマンド生成ツール!F13&lt;0.1,0.1,IF(コマンド生成ツール!F13&gt;10,10,コマンド生成ツール!F13))</f>
        <v>1</v>
      </c>
      <c r="BB5" s="4"/>
      <c r="BG5" s="3" t="s">
        <v>38</v>
      </c>
      <c r="BH5" s="6">
        <f>IF(コマンド生成ツール!F14&lt;0.1,0.1,IF(コマンド生成ツール!F14&gt;10,10,コマンド生成ツール!F14))</f>
        <v>1</v>
      </c>
      <c r="BI5" s="4"/>
      <c r="BN5" s="3" t="s">
        <v>38</v>
      </c>
      <c r="BO5" s="6">
        <f>IF(コマンド生成ツール!F15&lt;0.1,0.1,IF(コマンド生成ツール!F15&gt;10,10,コマンド生成ツール!F15))</f>
        <v>1</v>
      </c>
      <c r="BP5" s="4"/>
      <c r="BU5" s="3" t="s">
        <v>38</v>
      </c>
      <c r="BV5" s="6">
        <f>IF(コマンド生成ツール!F16&lt;0.1,0.1,IF(コマンド生成ツール!F16&gt;10,10,コマンド生成ツール!F16))</f>
        <v>1</v>
      </c>
      <c r="BW5" s="4"/>
      <c r="CB5" s="3" t="s">
        <v>38</v>
      </c>
      <c r="CC5" s="6">
        <f>IF(コマンド生成ツール!F17&lt;0.1,0.1,IF(コマンド生成ツール!F17&gt;10,10,コマンド生成ツール!F17))</f>
        <v>1</v>
      </c>
      <c r="CD5" s="4"/>
      <c r="CI5" s="3" t="s">
        <v>38</v>
      </c>
      <c r="CJ5" s="6">
        <f>IF(コマンド生成ツール!F18&lt;0.1,0.1,IF(コマンド生成ツール!F18&gt;10,10,コマンド生成ツール!F18))</f>
        <v>1</v>
      </c>
      <c r="CK5" s="4"/>
    </row>
    <row r="6" spans="7:92" hidden="1" x14ac:dyDescent="0.15">
      <c r="J6" s="3" t="s">
        <v>83</v>
      </c>
      <c r="K6" s="7">
        <f>IF(コマンド生成ツール!G7&lt;-12,-12,IF(コマンド生成ツール!G7&gt;12,12,コマンド生成ツール!G7))</f>
        <v>0</v>
      </c>
      <c r="L6" s="4" t="s">
        <v>74</v>
      </c>
      <c r="M6" s="3" t="s">
        <v>91</v>
      </c>
      <c r="N6" s="4">
        <f>2*PI()*K4/K3</f>
        <v>0.1308996938995747</v>
      </c>
      <c r="O6" s="4">
        <f>2*PI()*K4/K3</f>
        <v>0.1308996938995747</v>
      </c>
      <c r="Q6" s="3" t="s">
        <v>83</v>
      </c>
      <c r="R6" s="7">
        <f>IF(コマンド生成ツール!G8&lt;-12,-12,IF(コマンド生成ツール!G8&gt;12,12,コマンド生成ツール!G8))</f>
        <v>0</v>
      </c>
      <c r="S6" s="4" t="s">
        <v>74</v>
      </c>
      <c r="T6" s="3" t="s">
        <v>91</v>
      </c>
      <c r="U6" s="4">
        <f>2*PI()*R4/R3</f>
        <v>0.1308996938995747</v>
      </c>
      <c r="V6" s="4">
        <f>2*PI()*R4/R3</f>
        <v>0.1308996938995747</v>
      </c>
      <c r="X6" s="3" t="s">
        <v>83</v>
      </c>
      <c r="Y6" s="7">
        <f>IF(コマンド生成ツール!G9&lt;-12,-12,IF(コマンド生成ツール!G9&gt;12,12,コマンド生成ツール!G9))</f>
        <v>0</v>
      </c>
      <c r="Z6" s="4" t="s">
        <v>74</v>
      </c>
      <c r="AA6" s="3" t="s">
        <v>91</v>
      </c>
      <c r="AB6" s="4">
        <f>2*PI()*Y4/Y3</f>
        <v>0.1308996938995747</v>
      </c>
      <c r="AC6" s="4">
        <f>2*PI()*Y4/Y3</f>
        <v>0.1308996938995747</v>
      </c>
      <c r="AE6" s="3" t="s">
        <v>83</v>
      </c>
      <c r="AF6" s="7">
        <f>IF(コマンド生成ツール!G10&lt;-12,-12,IF(コマンド生成ツール!G10&gt;12,12,コマンド生成ツール!G10))</f>
        <v>0</v>
      </c>
      <c r="AG6" s="4" t="s">
        <v>74</v>
      </c>
      <c r="AH6" s="3" t="s">
        <v>91</v>
      </c>
      <c r="AI6" s="4">
        <f>2*PI()*AF4/AF3</f>
        <v>0.1308996938995747</v>
      </c>
      <c r="AJ6" s="4">
        <f>2*PI()*AF4/AF3</f>
        <v>0.1308996938995747</v>
      </c>
      <c r="AL6" s="3" t="s">
        <v>83</v>
      </c>
      <c r="AM6" s="7">
        <f>IF(コマンド生成ツール!G11&lt;-12,-12,IF(コマンド生成ツール!G11&gt;12,12,コマンド生成ツール!G11))</f>
        <v>0</v>
      </c>
      <c r="AN6" s="4" t="s">
        <v>74</v>
      </c>
      <c r="AO6" s="3" t="s">
        <v>91</v>
      </c>
      <c r="AP6" s="4">
        <f>2*PI()*AM4/AM3</f>
        <v>0.1308996938995747</v>
      </c>
      <c r="AQ6" s="4">
        <f>2*PI()*AM4/AM3</f>
        <v>0.1308996938995747</v>
      </c>
      <c r="AS6" s="3" t="s">
        <v>83</v>
      </c>
      <c r="AT6" s="7">
        <f>IF(コマンド生成ツール!G12&lt;-12,-12,IF(コマンド生成ツール!G12&gt;12,12,コマンド生成ツール!G12))</f>
        <v>0</v>
      </c>
      <c r="AU6" s="4" t="s">
        <v>74</v>
      </c>
      <c r="AV6" s="3" t="s">
        <v>91</v>
      </c>
      <c r="AW6" s="4">
        <f>2*PI()*AT4/AT3</f>
        <v>0.1308996938995747</v>
      </c>
      <c r="AX6" s="4">
        <f>2*PI()*AT4/AT3</f>
        <v>0.1308996938995747</v>
      </c>
      <c r="AZ6" s="3" t="s">
        <v>83</v>
      </c>
      <c r="BA6" s="7">
        <f>IF(コマンド生成ツール!G13&lt;-12,-12,IF(コマンド生成ツール!G13&gt;12,12,コマンド生成ツール!G13))</f>
        <v>0</v>
      </c>
      <c r="BB6" s="4" t="s">
        <v>74</v>
      </c>
      <c r="BC6" s="3" t="s">
        <v>91</v>
      </c>
      <c r="BD6" s="4">
        <f>2*PI()*BA4/BA3</f>
        <v>0.1308996938995747</v>
      </c>
      <c r="BE6" s="4">
        <f>2*PI()*BA4/BA3</f>
        <v>0.1308996938995747</v>
      </c>
      <c r="BG6" s="3" t="s">
        <v>83</v>
      </c>
      <c r="BH6" s="7">
        <f>IF(コマンド生成ツール!G14&lt;-12,-12,IF(コマンド生成ツール!G14&gt;12,12,コマンド生成ツール!G14))</f>
        <v>0</v>
      </c>
      <c r="BI6" s="4" t="s">
        <v>74</v>
      </c>
      <c r="BJ6" s="3" t="s">
        <v>91</v>
      </c>
      <c r="BK6" s="4">
        <f>2*PI()*BH4/BH3</f>
        <v>0.1308996938995747</v>
      </c>
      <c r="BL6" s="4">
        <f>2*PI()*BH4/BH3</f>
        <v>0.1308996938995747</v>
      </c>
      <c r="BN6" s="3" t="s">
        <v>83</v>
      </c>
      <c r="BO6" s="7">
        <f>IF(コマンド生成ツール!G15&lt;-12,-12,IF(コマンド生成ツール!G15&gt;12,12,コマンド生成ツール!G15))</f>
        <v>0</v>
      </c>
      <c r="BP6" s="4" t="s">
        <v>74</v>
      </c>
      <c r="BQ6" s="3" t="s">
        <v>91</v>
      </c>
      <c r="BR6" s="4">
        <f>2*PI()*BO4/BO3</f>
        <v>0.1308996938995747</v>
      </c>
      <c r="BS6" s="4">
        <f>2*PI()*BO4/BO3</f>
        <v>0.1308996938995747</v>
      </c>
      <c r="BU6" s="3" t="s">
        <v>83</v>
      </c>
      <c r="BV6" s="7">
        <f>IF(コマンド生成ツール!G16&lt;-12,-12,IF(コマンド生成ツール!G16&gt;12,12,コマンド生成ツール!G16))</f>
        <v>0</v>
      </c>
      <c r="BW6" s="4" t="s">
        <v>74</v>
      </c>
      <c r="BX6" s="3" t="s">
        <v>91</v>
      </c>
      <c r="BY6" s="4">
        <f>2*PI()*BV4/BV3</f>
        <v>0.1308996938995747</v>
      </c>
      <c r="BZ6" s="4">
        <f>2*PI()*BV4/BV3</f>
        <v>0.1308996938995747</v>
      </c>
      <c r="CB6" s="3" t="s">
        <v>83</v>
      </c>
      <c r="CC6" s="7">
        <f>IF(コマンド生成ツール!G17&lt;-12,-12,IF(コマンド生成ツール!G17&gt;12,12,コマンド生成ツール!G17))</f>
        <v>0</v>
      </c>
      <c r="CD6" s="4" t="s">
        <v>74</v>
      </c>
      <c r="CE6" s="3" t="s">
        <v>91</v>
      </c>
      <c r="CF6" s="4">
        <f>2*PI()*CC4/CC3</f>
        <v>0.1308996938995747</v>
      </c>
      <c r="CG6" s="4">
        <f>2*PI()*CC4/CC3</f>
        <v>0.1308996938995747</v>
      </c>
      <c r="CI6" s="3" t="s">
        <v>83</v>
      </c>
      <c r="CJ6" s="7">
        <f>IF(コマンド生成ツール!G18&lt;-12,-12,IF(コマンド生成ツール!G18&gt;12,12,コマンド生成ツール!G18))</f>
        <v>0</v>
      </c>
      <c r="CK6" s="4" t="s">
        <v>74</v>
      </c>
      <c r="CL6" s="3" t="s">
        <v>91</v>
      </c>
      <c r="CM6" s="4">
        <f>2*PI()*CJ4/CJ3</f>
        <v>0.1308996938995747</v>
      </c>
      <c r="CN6" s="4">
        <f>2*PI()*CJ4/CJ3</f>
        <v>0.1308996938995747</v>
      </c>
    </row>
    <row r="7" spans="7:92" hidden="1" x14ac:dyDescent="0.15">
      <c r="M7" s="3" t="s">
        <v>92</v>
      </c>
      <c r="N7" s="4">
        <f>TAN(N6/2)</f>
        <v>6.5543462815238221E-2</v>
      </c>
      <c r="O7" s="4">
        <f>TAN(O6/2)</f>
        <v>6.5543462815238221E-2</v>
      </c>
      <c r="T7" s="3" t="s">
        <v>92</v>
      </c>
      <c r="U7" s="4">
        <f>TAN(U6/2)</f>
        <v>6.5543462815238221E-2</v>
      </c>
      <c r="V7" s="4">
        <f>TAN(V6/2)</f>
        <v>6.5543462815238221E-2</v>
      </c>
      <c r="AA7" s="3" t="s">
        <v>92</v>
      </c>
      <c r="AB7" s="4">
        <f>TAN(AB6/2)</f>
        <v>6.5543462815238221E-2</v>
      </c>
      <c r="AC7" s="4">
        <f>TAN(AC6/2)</f>
        <v>6.5543462815238221E-2</v>
      </c>
      <c r="AH7" s="3" t="s">
        <v>92</v>
      </c>
      <c r="AI7" s="4">
        <f>TAN(AI6/2)</f>
        <v>6.5543462815238221E-2</v>
      </c>
      <c r="AJ7" s="4">
        <f>TAN(AJ6/2)</f>
        <v>6.5543462815238221E-2</v>
      </c>
      <c r="AO7" s="3" t="s">
        <v>92</v>
      </c>
      <c r="AP7" s="4">
        <f>TAN(AP6/2)</f>
        <v>6.5543462815238221E-2</v>
      </c>
      <c r="AQ7" s="4">
        <f>TAN(AQ6/2)</f>
        <v>6.5543462815238221E-2</v>
      </c>
      <c r="AV7" s="3" t="s">
        <v>92</v>
      </c>
      <c r="AW7" s="4">
        <f>TAN(AW6/2)</f>
        <v>6.5543462815238221E-2</v>
      </c>
      <c r="AX7" s="4">
        <f>TAN(AX6/2)</f>
        <v>6.5543462815238221E-2</v>
      </c>
      <c r="BC7" s="3" t="s">
        <v>92</v>
      </c>
      <c r="BD7" s="4">
        <f>TAN(BD6/2)</f>
        <v>6.5543462815238221E-2</v>
      </c>
      <c r="BE7" s="4">
        <f>TAN(BE6/2)</f>
        <v>6.5543462815238221E-2</v>
      </c>
      <c r="BJ7" s="3" t="s">
        <v>92</v>
      </c>
      <c r="BK7" s="4">
        <f>TAN(BK6/2)</f>
        <v>6.5543462815238221E-2</v>
      </c>
      <c r="BL7" s="4">
        <f>TAN(BL6/2)</f>
        <v>6.5543462815238221E-2</v>
      </c>
      <c r="BQ7" s="3" t="s">
        <v>92</v>
      </c>
      <c r="BR7" s="4">
        <f>TAN(BR6/2)</f>
        <v>6.5543462815238221E-2</v>
      </c>
      <c r="BS7" s="4">
        <f>TAN(BS6/2)</f>
        <v>6.5543462815238221E-2</v>
      </c>
      <c r="BX7" s="3" t="s">
        <v>92</v>
      </c>
      <c r="BY7" s="4">
        <f>TAN(BY6/2)</f>
        <v>6.5543462815238221E-2</v>
      </c>
      <c r="BZ7" s="4">
        <f>TAN(BZ6/2)</f>
        <v>6.5543462815238221E-2</v>
      </c>
      <c r="CE7" s="3" t="s">
        <v>92</v>
      </c>
      <c r="CF7" s="4">
        <f>TAN(CF6/2)</f>
        <v>6.5543462815238221E-2</v>
      </c>
      <c r="CG7" s="4">
        <f>TAN(CG6/2)</f>
        <v>6.5543462815238221E-2</v>
      </c>
      <c r="CL7" s="3" t="s">
        <v>92</v>
      </c>
      <c r="CM7" s="4">
        <f>TAN(CM6/2)</f>
        <v>6.5543462815238221E-2</v>
      </c>
      <c r="CN7" s="4">
        <f>TAN(CN6/2)</f>
        <v>6.5543462815238221E-2</v>
      </c>
    </row>
    <row r="8" spans="7:92" hidden="1" x14ac:dyDescent="0.15">
      <c r="G8" s="4"/>
      <c r="J8" s="3" t="s">
        <v>85</v>
      </c>
      <c r="K8" s="4">
        <f>IF(ABS(K6)&gt;=4,1/SQRT(2),IF(ABS(K6)&gt;1,1/10^((ABS(K6) - 0.5)/10),1/10^(ABS(K6)-0.5/10)))</f>
        <v>1.1220184543019636</v>
      </c>
      <c r="M8" s="3" t="s">
        <v>93</v>
      </c>
      <c r="N8" s="4">
        <f>N7^2</f>
        <v>4.2959455178125158E-3</v>
      </c>
      <c r="O8" s="4">
        <f>O7^2</f>
        <v>4.2959455178125158E-3</v>
      </c>
      <c r="Q8" s="3" t="s">
        <v>85</v>
      </c>
      <c r="R8" s="4">
        <f>IF(ABS(R6)&gt;=4,1/SQRT(2),IF(ABS(R6)&gt;1,1/10^((ABS(R6) - 0.5)/10),1/10^(ABS(R6)-0.5/10)))</f>
        <v>1.1220184543019636</v>
      </c>
      <c r="T8" s="3" t="s">
        <v>93</v>
      </c>
      <c r="U8" s="4">
        <f>U7^2</f>
        <v>4.2959455178125158E-3</v>
      </c>
      <c r="V8" s="4">
        <f>V7^2</f>
        <v>4.2959455178125158E-3</v>
      </c>
      <c r="X8" s="3" t="s">
        <v>85</v>
      </c>
      <c r="Y8" s="4">
        <f>IF(ABS(Y6)&gt;=4,1/SQRT(2),IF(ABS(Y6)&gt;1,1/10^((ABS(Y6) - 0.5)/10),1/10^(ABS(Y6)-0.5/10)))</f>
        <v>1.1220184543019636</v>
      </c>
      <c r="AA8" s="3" t="s">
        <v>93</v>
      </c>
      <c r="AB8" s="4">
        <f>AB7^2</f>
        <v>4.2959455178125158E-3</v>
      </c>
      <c r="AC8" s="4">
        <f>AC7^2</f>
        <v>4.2959455178125158E-3</v>
      </c>
      <c r="AE8" s="3" t="s">
        <v>85</v>
      </c>
      <c r="AF8" s="4">
        <f>IF(ABS(AF6)&gt;=4,1/SQRT(2),IF(ABS(AF6)&gt;1,1/10^((ABS(AF6) - 0.5)/10),1/10^(ABS(AF6)-0.5/10)))</f>
        <v>1.1220184543019636</v>
      </c>
      <c r="AH8" s="3" t="s">
        <v>93</v>
      </c>
      <c r="AI8" s="4">
        <f>AI7^2</f>
        <v>4.2959455178125158E-3</v>
      </c>
      <c r="AJ8" s="4">
        <f>AJ7^2</f>
        <v>4.2959455178125158E-3</v>
      </c>
      <c r="AL8" s="3" t="s">
        <v>85</v>
      </c>
      <c r="AM8" s="4">
        <f>IF(ABS(AM6)&gt;=4,1/SQRT(2),IF(ABS(AM6)&gt;1,1/10^((ABS(AM6) - 0.5)/10),1/10^(ABS(AM6)-0.5/10)))</f>
        <v>1.1220184543019636</v>
      </c>
      <c r="AO8" s="3" t="s">
        <v>93</v>
      </c>
      <c r="AP8" s="4">
        <f>AP7^2</f>
        <v>4.2959455178125158E-3</v>
      </c>
      <c r="AQ8" s="4">
        <f>AQ7^2</f>
        <v>4.2959455178125158E-3</v>
      </c>
      <c r="AS8" s="3" t="s">
        <v>85</v>
      </c>
      <c r="AT8" s="4">
        <f>IF(ABS(AT6)&gt;=4,1/SQRT(2),IF(ABS(AT6)&gt;1,1/10^((ABS(AT6) - 0.5)/10),1/10^(ABS(AT6)-0.5/10)))</f>
        <v>1.1220184543019636</v>
      </c>
      <c r="AV8" s="3" t="s">
        <v>93</v>
      </c>
      <c r="AW8" s="4">
        <f>AW7^2</f>
        <v>4.2959455178125158E-3</v>
      </c>
      <c r="AX8" s="4">
        <f>AX7^2</f>
        <v>4.2959455178125158E-3</v>
      </c>
      <c r="AZ8" s="3" t="s">
        <v>85</v>
      </c>
      <c r="BA8" s="4">
        <f>IF(ABS(BA6)&gt;=4,1/SQRT(2),IF(ABS(BA6)&gt;1,1/10^((ABS(BA6) - 0.5)/10),1/10^(ABS(BA6)-0.5/10)))</f>
        <v>1.1220184543019636</v>
      </c>
      <c r="BC8" s="3" t="s">
        <v>93</v>
      </c>
      <c r="BD8" s="4">
        <f>BD7^2</f>
        <v>4.2959455178125158E-3</v>
      </c>
      <c r="BE8" s="4">
        <f>BE7^2</f>
        <v>4.2959455178125158E-3</v>
      </c>
      <c r="BG8" s="3" t="s">
        <v>85</v>
      </c>
      <c r="BH8" s="4">
        <f>IF(ABS(BH6)&gt;=4,1/SQRT(2),IF(ABS(BH6)&gt;1,1/10^((ABS(BH6) - 0.5)/10),1/10^(ABS(BH6)-0.5/10)))</f>
        <v>1.1220184543019636</v>
      </c>
      <c r="BJ8" s="3" t="s">
        <v>93</v>
      </c>
      <c r="BK8" s="4">
        <f>BK7^2</f>
        <v>4.2959455178125158E-3</v>
      </c>
      <c r="BL8" s="4">
        <f>BL7^2</f>
        <v>4.2959455178125158E-3</v>
      </c>
      <c r="BN8" s="3" t="s">
        <v>85</v>
      </c>
      <c r="BO8" s="4">
        <f>IF(ABS(BO6)&gt;=4,1/SQRT(2),IF(ABS(BO6)&gt;1,1/10^((ABS(BO6) - 0.5)/10),1/10^(ABS(BO6)-0.5/10)))</f>
        <v>1.1220184543019636</v>
      </c>
      <c r="BQ8" s="3" t="s">
        <v>93</v>
      </c>
      <c r="BR8" s="4">
        <f>BR7^2</f>
        <v>4.2959455178125158E-3</v>
      </c>
      <c r="BS8" s="4">
        <f>BS7^2</f>
        <v>4.2959455178125158E-3</v>
      </c>
      <c r="BU8" s="3" t="s">
        <v>85</v>
      </c>
      <c r="BV8" s="4">
        <f>IF(ABS(BV6)&gt;=4,1/SQRT(2),IF(ABS(BV6)&gt;1,1/10^((ABS(BV6) - 0.5)/10),1/10^(ABS(BV6)-0.5/10)))</f>
        <v>1.1220184543019636</v>
      </c>
      <c r="BX8" s="3" t="s">
        <v>93</v>
      </c>
      <c r="BY8" s="4">
        <f>BY7^2</f>
        <v>4.2959455178125158E-3</v>
      </c>
      <c r="BZ8" s="4">
        <f>BZ7^2</f>
        <v>4.2959455178125158E-3</v>
      </c>
      <c r="CB8" s="3" t="s">
        <v>85</v>
      </c>
      <c r="CC8" s="4">
        <f>IF(ABS(CC6)&gt;=4,1/SQRT(2),IF(ABS(CC6)&gt;1,1/10^((ABS(CC6) - 0.5)/10),1/10^(ABS(CC6)-0.5/10)))</f>
        <v>1.1220184543019636</v>
      </c>
      <c r="CE8" s="3" t="s">
        <v>93</v>
      </c>
      <c r="CF8" s="4">
        <f>CF7^2</f>
        <v>4.2959455178125158E-3</v>
      </c>
      <c r="CG8" s="4">
        <f>CG7^2</f>
        <v>4.2959455178125158E-3</v>
      </c>
      <c r="CI8" s="3" t="s">
        <v>85</v>
      </c>
      <c r="CJ8" s="4">
        <f>IF(ABS(CJ6)&gt;=4,1/SQRT(2),IF(ABS(CJ6)&gt;1,1/10^((ABS(CJ6) - 0.5)/10),1/10^(ABS(CJ6)-0.5/10)))</f>
        <v>1.1220184543019636</v>
      </c>
      <c r="CL8" s="3" t="s">
        <v>93</v>
      </c>
      <c r="CM8" s="4">
        <f>CM7^2</f>
        <v>4.2959455178125158E-3</v>
      </c>
      <c r="CN8" s="4">
        <f>CN7^2</f>
        <v>4.2959455178125158E-3</v>
      </c>
    </row>
    <row r="9" spans="7:92" hidden="1" x14ac:dyDescent="0.15">
      <c r="G9" s="4"/>
      <c r="J9" s="3" t="s">
        <v>86</v>
      </c>
      <c r="K9" s="5">
        <f>2*PI()*K4/K3</f>
        <v>0.1308996938995747</v>
      </c>
      <c r="M9" s="3" t="s">
        <v>89</v>
      </c>
      <c r="N9" s="4">
        <f>10^(K6/40)</f>
        <v>1</v>
      </c>
      <c r="O9" s="4">
        <f>10^(K6/40)</f>
        <v>1</v>
      </c>
      <c r="Q9" s="3" t="s">
        <v>86</v>
      </c>
      <c r="R9" s="5">
        <f>2*PI()*R4/R3</f>
        <v>0.1308996938995747</v>
      </c>
      <c r="T9" s="3" t="s">
        <v>89</v>
      </c>
      <c r="U9" s="4">
        <f>10^(R6/40)</f>
        <v>1</v>
      </c>
      <c r="V9" s="4">
        <f>10^(R6/40)</f>
        <v>1</v>
      </c>
      <c r="X9" s="3" t="s">
        <v>86</v>
      </c>
      <c r="Y9" s="5">
        <f>2*PI()*Y4/Y3</f>
        <v>0.1308996938995747</v>
      </c>
      <c r="AA9" s="3" t="s">
        <v>89</v>
      </c>
      <c r="AB9" s="4">
        <f>10^(Y6/40)</f>
        <v>1</v>
      </c>
      <c r="AC9" s="4">
        <f>10^(Y6/40)</f>
        <v>1</v>
      </c>
      <c r="AE9" s="3" t="s">
        <v>86</v>
      </c>
      <c r="AF9" s="5">
        <f>2*PI()*AF4/AF3</f>
        <v>0.1308996938995747</v>
      </c>
      <c r="AH9" s="3" t="s">
        <v>89</v>
      </c>
      <c r="AI9" s="4">
        <f>10^(AF6/40)</f>
        <v>1</v>
      </c>
      <c r="AJ9" s="4">
        <f>10^(AF6/40)</f>
        <v>1</v>
      </c>
      <c r="AL9" s="3" t="s">
        <v>86</v>
      </c>
      <c r="AM9" s="5">
        <f>2*PI()*AM4/AM3</f>
        <v>0.1308996938995747</v>
      </c>
      <c r="AO9" s="3" t="s">
        <v>89</v>
      </c>
      <c r="AP9" s="4">
        <f>10^(AM6/40)</f>
        <v>1</v>
      </c>
      <c r="AQ9" s="4">
        <f>10^(AM6/40)</f>
        <v>1</v>
      </c>
      <c r="AS9" s="3" t="s">
        <v>86</v>
      </c>
      <c r="AT9" s="5">
        <f>2*PI()*AT4/AT3</f>
        <v>0.1308996938995747</v>
      </c>
      <c r="AV9" s="3" t="s">
        <v>89</v>
      </c>
      <c r="AW9" s="4">
        <f>10^(AT6/40)</f>
        <v>1</v>
      </c>
      <c r="AX9" s="4">
        <f>10^(AT6/40)</f>
        <v>1</v>
      </c>
      <c r="AZ9" s="3" t="s">
        <v>86</v>
      </c>
      <c r="BA9" s="5">
        <f>2*PI()*BA4/BA3</f>
        <v>0.1308996938995747</v>
      </c>
      <c r="BC9" s="3" t="s">
        <v>89</v>
      </c>
      <c r="BD9" s="4">
        <f>10^(BA6/40)</f>
        <v>1</v>
      </c>
      <c r="BE9" s="4">
        <f>10^(BA6/40)</f>
        <v>1</v>
      </c>
      <c r="BG9" s="3" t="s">
        <v>86</v>
      </c>
      <c r="BH9" s="5">
        <f>2*PI()*BH4/BH3</f>
        <v>0.1308996938995747</v>
      </c>
      <c r="BJ9" s="3" t="s">
        <v>89</v>
      </c>
      <c r="BK9" s="4">
        <f>10^(BH6/40)</f>
        <v>1</v>
      </c>
      <c r="BL9" s="4">
        <f>10^(BH6/40)</f>
        <v>1</v>
      </c>
      <c r="BN9" s="3" t="s">
        <v>86</v>
      </c>
      <c r="BO9" s="5">
        <f>2*PI()*BO4/BO3</f>
        <v>0.1308996938995747</v>
      </c>
      <c r="BQ9" s="3" t="s">
        <v>89</v>
      </c>
      <c r="BR9" s="4">
        <f>10^(BO6/40)</f>
        <v>1</v>
      </c>
      <c r="BS9" s="4">
        <f>10^(BO6/40)</f>
        <v>1</v>
      </c>
      <c r="BU9" s="3" t="s">
        <v>86</v>
      </c>
      <c r="BV9" s="5">
        <f>2*PI()*BV4/BV3</f>
        <v>0.1308996938995747</v>
      </c>
      <c r="BX9" s="3" t="s">
        <v>89</v>
      </c>
      <c r="BY9" s="4">
        <f>10^(BV6/40)</f>
        <v>1</v>
      </c>
      <c r="BZ9" s="4">
        <f>10^(BV6/40)</f>
        <v>1</v>
      </c>
      <c r="CB9" s="3" t="s">
        <v>86</v>
      </c>
      <c r="CC9" s="5">
        <f>2*PI()*CC4/CC3</f>
        <v>0.1308996938995747</v>
      </c>
      <c r="CE9" s="3" t="s">
        <v>89</v>
      </c>
      <c r="CF9" s="4">
        <f>10^(CC6/40)</f>
        <v>1</v>
      </c>
      <c r="CG9" s="4">
        <f>10^(CC6/40)</f>
        <v>1</v>
      </c>
      <c r="CI9" s="3" t="s">
        <v>86</v>
      </c>
      <c r="CJ9" s="5">
        <f>2*PI()*CJ4/CJ3</f>
        <v>0.1308996938995747</v>
      </c>
      <c r="CL9" s="3" t="s">
        <v>89</v>
      </c>
      <c r="CM9" s="4">
        <f>10^(CJ6/40)</f>
        <v>1</v>
      </c>
      <c r="CN9" s="4">
        <f>10^(CJ6/40)</f>
        <v>1</v>
      </c>
    </row>
    <row r="10" spans="7:92" hidden="1" x14ac:dyDescent="0.15">
      <c r="G10" s="4"/>
      <c r="J10" s="3" t="s">
        <v>87</v>
      </c>
      <c r="K10" s="4">
        <f>SIN(K9)/(2*K5)</f>
        <v>6.5263096110025787E-2</v>
      </c>
      <c r="M10" s="3" t="s">
        <v>90</v>
      </c>
      <c r="N10" s="4">
        <f>SQRT(N9)/K5</f>
        <v>1</v>
      </c>
      <c r="O10" s="4">
        <f>SQRT(O9)/K5</f>
        <v>1</v>
      </c>
      <c r="Q10" s="3" t="s">
        <v>87</v>
      </c>
      <c r="R10" s="4">
        <f>SIN(R9)/(2*R5)</f>
        <v>6.5263096110025787E-2</v>
      </c>
      <c r="T10" s="3" t="s">
        <v>90</v>
      </c>
      <c r="U10" s="4">
        <f>SQRT(U9)/R5</f>
        <v>1</v>
      </c>
      <c r="V10" s="4">
        <f>SQRT(V9)/R5</f>
        <v>1</v>
      </c>
      <c r="X10" s="3" t="s">
        <v>87</v>
      </c>
      <c r="Y10" s="4">
        <f>SIN(Y9)/(2*Y5)</f>
        <v>6.5263096110025787E-2</v>
      </c>
      <c r="AA10" s="3" t="s">
        <v>90</v>
      </c>
      <c r="AB10" s="4">
        <f>SQRT(AB9)/Y5</f>
        <v>1</v>
      </c>
      <c r="AC10" s="4">
        <f>SQRT(AC9)/Y5</f>
        <v>1</v>
      </c>
      <c r="AE10" s="3" t="s">
        <v>87</v>
      </c>
      <c r="AF10" s="4">
        <f>SIN(AF9)/(2*AF5)</f>
        <v>6.5263096110025787E-2</v>
      </c>
      <c r="AH10" s="3" t="s">
        <v>90</v>
      </c>
      <c r="AI10" s="4">
        <f>SQRT(AI9)/AF5</f>
        <v>1</v>
      </c>
      <c r="AJ10" s="4">
        <f>SQRT(AJ9)/AF5</f>
        <v>1</v>
      </c>
      <c r="AL10" s="3" t="s">
        <v>87</v>
      </c>
      <c r="AM10" s="4">
        <f>SIN(AM9)/(2*AM5)</f>
        <v>6.5263096110025787E-2</v>
      </c>
      <c r="AO10" s="3" t="s">
        <v>90</v>
      </c>
      <c r="AP10" s="4">
        <f>SQRT(AP9)/AM5</f>
        <v>1</v>
      </c>
      <c r="AQ10" s="4">
        <f>SQRT(AQ9)/AM5</f>
        <v>1</v>
      </c>
      <c r="AS10" s="3" t="s">
        <v>87</v>
      </c>
      <c r="AT10" s="4">
        <f>SIN(AT9)/(2*AT5)</f>
        <v>6.5263096110025787E-2</v>
      </c>
      <c r="AV10" s="3" t="s">
        <v>90</v>
      </c>
      <c r="AW10" s="4">
        <f>SQRT(AW9)/AT5</f>
        <v>1</v>
      </c>
      <c r="AX10" s="4">
        <f>SQRT(AX9)/AT5</f>
        <v>1</v>
      </c>
      <c r="AZ10" s="3" t="s">
        <v>87</v>
      </c>
      <c r="BA10" s="4">
        <f>SIN(BA9)/(2*BA5)</f>
        <v>6.5263096110025787E-2</v>
      </c>
      <c r="BC10" s="3" t="s">
        <v>90</v>
      </c>
      <c r="BD10" s="4">
        <f>SQRT(BD9)/BA5</f>
        <v>1</v>
      </c>
      <c r="BE10" s="4">
        <f>SQRT(BE9)/BA5</f>
        <v>1</v>
      </c>
      <c r="BG10" s="3" t="s">
        <v>87</v>
      </c>
      <c r="BH10" s="4">
        <f>SIN(BH9)/(2*BH5)</f>
        <v>6.5263096110025787E-2</v>
      </c>
      <c r="BJ10" s="3" t="s">
        <v>90</v>
      </c>
      <c r="BK10" s="4">
        <f>SQRT(BK9)/BH5</f>
        <v>1</v>
      </c>
      <c r="BL10" s="4">
        <f>SQRT(BL9)/BH5</f>
        <v>1</v>
      </c>
      <c r="BN10" s="3" t="s">
        <v>87</v>
      </c>
      <c r="BO10" s="4">
        <f>SIN(BO9)/(2*BO5)</f>
        <v>6.5263096110025787E-2</v>
      </c>
      <c r="BQ10" s="3" t="s">
        <v>90</v>
      </c>
      <c r="BR10" s="4">
        <f>SQRT(BR9)/BO5</f>
        <v>1</v>
      </c>
      <c r="BS10" s="4">
        <f>SQRT(BS9)/BO5</f>
        <v>1</v>
      </c>
      <c r="BU10" s="3" t="s">
        <v>87</v>
      </c>
      <c r="BV10" s="4">
        <f>SIN(BV9)/(2*BV5)</f>
        <v>6.5263096110025787E-2</v>
      </c>
      <c r="BX10" s="3" t="s">
        <v>90</v>
      </c>
      <c r="BY10" s="4">
        <f>SQRT(BY9)/BV5</f>
        <v>1</v>
      </c>
      <c r="BZ10" s="4">
        <f>SQRT(BZ9)/BV5</f>
        <v>1</v>
      </c>
      <c r="CB10" s="3" t="s">
        <v>87</v>
      </c>
      <c r="CC10" s="4">
        <f>SIN(CC9)/(2*CC5)</f>
        <v>6.5263096110025787E-2</v>
      </c>
      <c r="CE10" s="3" t="s">
        <v>90</v>
      </c>
      <c r="CF10" s="4">
        <f>SQRT(CF9)/CC5</f>
        <v>1</v>
      </c>
      <c r="CG10" s="4">
        <f>SQRT(CG9)/CC5</f>
        <v>1</v>
      </c>
      <c r="CI10" s="3" t="s">
        <v>87</v>
      </c>
      <c r="CJ10" s="4">
        <f>SIN(CJ9)/(2*CJ5)</f>
        <v>6.5263096110025787E-2</v>
      </c>
      <c r="CL10" s="3" t="s">
        <v>90</v>
      </c>
      <c r="CM10" s="4">
        <f>SQRT(CM9)/CJ5</f>
        <v>1</v>
      </c>
      <c r="CN10" s="4">
        <f>SQRT(CN9)/CJ5</f>
        <v>1</v>
      </c>
    </row>
    <row r="11" spans="7:92" hidden="1" x14ac:dyDescent="0.15">
      <c r="G11" s="4"/>
      <c r="J11" s="3"/>
      <c r="K11" s="4"/>
      <c r="N11" s="4"/>
      <c r="O11" s="4"/>
      <c r="Q11" s="3"/>
      <c r="R11" s="4"/>
      <c r="U11" s="4"/>
      <c r="V11" s="4"/>
      <c r="X11" s="3"/>
      <c r="Y11" s="4"/>
      <c r="AB11" s="4"/>
      <c r="AC11" s="4"/>
      <c r="AE11" s="3"/>
      <c r="AF11" s="4"/>
      <c r="AI11" s="4"/>
      <c r="AJ11" s="4"/>
      <c r="AL11" s="3"/>
      <c r="AM11" s="4"/>
      <c r="AP11" s="4"/>
      <c r="AQ11" s="4"/>
      <c r="AS11" s="3"/>
      <c r="AT11" s="4"/>
      <c r="AW11" s="4"/>
      <c r="AX11" s="4"/>
      <c r="AZ11" s="3"/>
      <c r="BA11" s="4"/>
      <c r="BD11" s="4"/>
      <c r="BE11" s="4"/>
      <c r="BG11" s="3"/>
      <c r="BH11" s="4"/>
      <c r="BK11" s="4"/>
      <c r="BL11" s="4"/>
      <c r="BN11" s="3"/>
      <c r="BO11" s="4"/>
      <c r="BR11" s="4"/>
      <c r="BS11" s="4"/>
      <c r="BU11" s="3"/>
      <c r="BV11" s="4"/>
      <c r="BY11" s="4"/>
      <c r="BZ11" s="4"/>
      <c r="CB11" s="3"/>
      <c r="CC11" s="4"/>
      <c r="CF11" s="4"/>
      <c r="CG11" s="4"/>
      <c r="CI11" s="3"/>
      <c r="CJ11" s="4"/>
      <c r="CM11" s="4"/>
      <c r="CN11" s="4"/>
    </row>
    <row r="12" spans="7:92" hidden="1" x14ac:dyDescent="0.15">
      <c r="G12" s="4"/>
      <c r="J12" s="3" t="s">
        <v>76</v>
      </c>
      <c r="K12" s="4">
        <f>10^(ABS(K6)/20)</f>
        <v>1</v>
      </c>
      <c r="L12" s="4">
        <f>(1-COS(K9))/2</f>
        <v>4.2775693130948089E-3</v>
      </c>
      <c r="M12" s="4">
        <f>(1+COS(K9))/2</f>
        <v>0.99572243068690525</v>
      </c>
      <c r="N12" s="4">
        <f>N9*(1+N10*N7+N9*N8)</f>
        <v>1.0698394083330507</v>
      </c>
      <c r="O12" s="4">
        <f>O9*(O9+O10*O7+O8)</f>
        <v>1.0698394083330507</v>
      </c>
      <c r="Q12" s="3" t="s">
        <v>76</v>
      </c>
      <c r="R12" s="4">
        <f>10^(ABS(R6)/20)</f>
        <v>1</v>
      </c>
      <c r="S12" s="4">
        <f>(1-COS(R9))/2</f>
        <v>4.2775693130948089E-3</v>
      </c>
      <c r="T12" s="4">
        <f>(1+COS(R9))/2</f>
        <v>0.99572243068690525</v>
      </c>
      <c r="U12" s="4">
        <f>U9*(1+U10*U7+U9*U8)</f>
        <v>1.0698394083330507</v>
      </c>
      <c r="V12" s="4">
        <f>V9*(V9+V10*V7+V8)</f>
        <v>1.0698394083330507</v>
      </c>
      <c r="X12" s="3" t="s">
        <v>76</v>
      </c>
      <c r="Y12" s="4">
        <f>10^(ABS(Y6)/20)</f>
        <v>1</v>
      </c>
      <c r="Z12" s="4">
        <f>(1-COS(Y9))/2</f>
        <v>4.2775693130948089E-3</v>
      </c>
      <c r="AA12" s="4">
        <f>(1+COS(Y9))/2</f>
        <v>0.99572243068690525</v>
      </c>
      <c r="AB12" s="4">
        <f>AB9*(1+AB10*AB7+AB9*AB8)</f>
        <v>1.0698394083330507</v>
      </c>
      <c r="AC12" s="4">
        <f>AC9*(AC9+AC10*AC7+AC8)</f>
        <v>1.0698394083330507</v>
      </c>
      <c r="AE12" s="3" t="s">
        <v>76</v>
      </c>
      <c r="AF12" s="4">
        <f>10^(ABS(AF6)/20)</f>
        <v>1</v>
      </c>
      <c r="AG12" s="4">
        <f>(1-COS(AF9))/2</f>
        <v>4.2775693130948089E-3</v>
      </c>
      <c r="AH12" s="4">
        <f>(1+COS(AF9))/2</f>
        <v>0.99572243068690525</v>
      </c>
      <c r="AI12" s="4">
        <f>AI9*(1+AI10*AI7+AI9*AI8)</f>
        <v>1.0698394083330507</v>
      </c>
      <c r="AJ12" s="4">
        <f>AJ9*(AJ9+AJ10*AJ7+AJ8)</f>
        <v>1.0698394083330507</v>
      </c>
      <c r="AL12" s="3" t="s">
        <v>76</v>
      </c>
      <c r="AM12" s="4">
        <f>10^(ABS(AM6)/20)</f>
        <v>1</v>
      </c>
      <c r="AN12" s="4">
        <f>(1-COS(AM9))/2</f>
        <v>4.2775693130948089E-3</v>
      </c>
      <c r="AO12" s="4">
        <f>(1+COS(AM9))/2</f>
        <v>0.99572243068690525</v>
      </c>
      <c r="AP12" s="4">
        <f>AP9*(1+AP10*AP7+AP9*AP8)</f>
        <v>1.0698394083330507</v>
      </c>
      <c r="AQ12" s="4">
        <f>AQ9*(AQ9+AQ10*AQ7+AQ8)</f>
        <v>1.0698394083330507</v>
      </c>
      <c r="AS12" s="3" t="s">
        <v>76</v>
      </c>
      <c r="AT12" s="4">
        <f>10^(ABS(AT6)/20)</f>
        <v>1</v>
      </c>
      <c r="AU12" s="4">
        <f>(1-COS(AT9))/2</f>
        <v>4.2775693130948089E-3</v>
      </c>
      <c r="AV12" s="4">
        <f>(1+COS(AT9))/2</f>
        <v>0.99572243068690525</v>
      </c>
      <c r="AW12" s="4">
        <f>AW9*(1+AW10*AW7+AW9*AW8)</f>
        <v>1.0698394083330507</v>
      </c>
      <c r="AX12" s="4">
        <f>AX9*(AX9+AX10*AX7+AX8)</f>
        <v>1.0698394083330507</v>
      </c>
      <c r="AZ12" s="3" t="s">
        <v>76</v>
      </c>
      <c r="BA12" s="4">
        <f>10^(ABS(BA6)/20)</f>
        <v>1</v>
      </c>
      <c r="BB12" s="4">
        <f>(1-COS(BA9))/2</f>
        <v>4.2775693130948089E-3</v>
      </c>
      <c r="BC12" s="4">
        <f>(1+COS(BA9))/2</f>
        <v>0.99572243068690525</v>
      </c>
      <c r="BD12" s="4">
        <f>BD9*(1+BD10*BD7+BD9*BD8)</f>
        <v>1.0698394083330507</v>
      </c>
      <c r="BE12" s="4">
        <f>BE9*(BE9+BE10*BE7+BE8)</f>
        <v>1.0698394083330507</v>
      </c>
      <c r="BG12" s="3" t="s">
        <v>76</v>
      </c>
      <c r="BH12" s="4">
        <f>10^(ABS(BH6)/20)</f>
        <v>1</v>
      </c>
      <c r="BI12" s="4">
        <f>(1-COS(BH9))/2</f>
        <v>4.2775693130948089E-3</v>
      </c>
      <c r="BJ12" s="4">
        <f>(1+COS(BH9))/2</f>
        <v>0.99572243068690525</v>
      </c>
      <c r="BK12" s="4">
        <f>BK9*(1+BK10*BK7+BK9*BK8)</f>
        <v>1.0698394083330507</v>
      </c>
      <c r="BL12" s="4">
        <f>BL9*(BL9+BL10*BL7+BL8)</f>
        <v>1.0698394083330507</v>
      </c>
      <c r="BN12" s="3" t="s">
        <v>76</v>
      </c>
      <c r="BO12" s="4">
        <f>10^(ABS(BO6)/20)</f>
        <v>1</v>
      </c>
      <c r="BP12" s="4">
        <f>(1-COS(BO9))/2</f>
        <v>4.2775693130948089E-3</v>
      </c>
      <c r="BQ12" s="4">
        <f>(1+COS(BO9))/2</f>
        <v>0.99572243068690525</v>
      </c>
      <c r="BR12" s="4">
        <f>BR9*(1+BR10*BR7+BR9*BR8)</f>
        <v>1.0698394083330507</v>
      </c>
      <c r="BS12" s="4">
        <f>BS9*(BS9+BS10*BS7+BS8)</f>
        <v>1.0698394083330507</v>
      </c>
      <c r="BU12" s="3" t="s">
        <v>76</v>
      </c>
      <c r="BV12" s="4">
        <f>10^(ABS(BV6)/20)</f>
        <v>1</v>
      </c>
      <c r="BW12" s="4">
        <f>(1-COS(BV9))/2</f>
        <v>4.2775693130948089E-3</v>
      </c>
      <c r="BX12" s="4">
        <f>(1+COS(BV9))/2</f>
        <v>0.99572243068690525</v>
      </c>
      <c r="BY12" s="4">
        <f>BY9*(1+BY10*BY7+BY9*BY8)</f>
        <v>1.0698394083330507</v>
      </c>
      <c r="BZ12" s="4">
        <f>BZ9*(BZ9+BZ10*BZ7+BZ8)</f>
        <v>1.0698394083330507</v>
      </c>
      <c r="CB12" s="3" t="s">
        <v>76</v>
      </c>
      <c r="CC12" s="4">
        <f>10^(ABS(CC6)/20)</f>
        <v>1</v>
      </c>
      <c r="CD12" s="4">
        <f>(1-COS(CC9))/2</f>
        <v>4.2775693130948089E-3</v>
      </c>
      <c r="CE12" s="4">
        <f>(1+COS(CC9))/2</f>
        <v>0.99572243068690525</v>
      </c>
      <c r="CF12" s="4">
        <f>CF9*(1+CF10*CF7+CF9*CF8)</f>
        <v>1.0698394083330507</v>
      </c>
      <c r="CG12" s="4">
        <f>CG9*(CG9+CG10*CG7+CG8)</f>
        <v>1.0698394083330507</v>
      </c>
      <c r="CI12" s="3" t="s">
        <v>76</v>
      </c>
      <c r="CJ12" s="4">
        <f>10^(ABS(CJ6)/20)</f>
        <v>1</v>
      </c>
      <c r="CK12" s="4">
        <f>(1-COS(CJ9))/2</f>
        <v>4.2775693130948089E-3</v>
      </c>
      <c r="CL12" s="4">
        <f>(1+COS(CJ9))/2</f>
        <v>0.99572243068690525</v>
      </c>
      <c r="CM12" s="4">
        <f>CM9*(1+CM10*CM7+CM9*CM8)</f>
        <v>1.0698394083330507</v>
      </c>
      <c r="CN12" s="4">
        <f>CN9*(CN9+CN10*CN7+CN8)</f>
        <v>1.0698394083330507</v>
      </c>
    </row>
    <row r="13" spans="7:92" hidden="1" x14ac:dyDescent="0.15">
      <c r="G13" s="4"/>
      <c r="J13" s="3" t="s">
        <v>47</v>
      </c>
      <c r="K13" s="4">
        <f>TAN(PI()*K4/K3)</f>
        <v>6.5543462815238221E-2</v>
      </c>
      <c r="L13" s="4">
        <f>1-COS(K9)</f>
        <v>8.5551386261896178E-3</v>
      </c>
      <c r="M13" s="4">
        <f>-(1+COS(K9))</f>
        <v>-1.9914448613738105</v>
      </c>
      <c r="N13" s="4">
        <f>N9*2*(N9*N8-1)</f>
        <v>-1.9914081089643749</v>
      </c>
      <c r="O13" s="4">
        <f>O9*2*(O8-O9)</f>
        <v>-1.9914081089643749</v>
      </c>
      <c r="Q13" s="3" t="s">
        <v>47</v>
      </c>
      <c r="R13" s="4">
        <f>TAN(PI()*R4/R3)</f>
        <v>6.5543462815238221E-2</v>
      </c>
      <c r="S13" s="4">
        <f>1-COS(R9)</f>
        <v>8.5551386261896178E-3</v>
      </c>
      <c r="T13" s="4">
        <f>-(1+COS(R9))</f>
        <v>-1.9914448613738105</v>
      </c>
      <c r="U13" s="4">
        <f>U9*2*(U9*U8-1)</f>
        <v>-1.9914081089643749</v>
      </c>
      <c r="V13" s="4">
        <f>V9*2*(V8-V9)</f>
        <v>-1.9914081089643749</v>
      </c>
      <c r="X13" s="3" t="s">
        <v>47</v>
      </c>
      <c r="Y13" s="4">
        <f>TAN(PI()*Y4/Y3)</f>
        <v>6.5543462815238221E-2</v>
      </c>
      <c r="Z13" s="4">
        <f>1-COS(Y9)</f>
        <v>8.5551386261896178E-3</v>
      </c>
      <c r="AA13" s="4">
        <f>-(1+COS(Y9))</f>
        <v>-1.9914448613738105</v>
      </c>
      <c r="AB13" s="4">
        <f>AB9*2*(AB9*AB8-1)</f>
        <v>-1.9914081089643749</v>
      </c>
      <c r="AC13" s="4">
        <f>AC9*2*(AC8-AC9)</f>
        <v>-1.9914081089643749</v>
      </c>
      <c r="AE13" s="3" t="s">
        <v>47</v>
      </c>
      <c r="AF13" s="4">
        <f>TAN(PI()*AF4/AF3)</f>
        <v>6.5543462815238221E-2</v>
      </c>
      <c r="AG13" s="4">
        <f>1-COS(AF9)</f>
        <v>8.5551386261896178E-3</v>
      </c>
      <c r="AH13" s="4">
        <f>-(1+COS(AF9))</f>
        <v>-1.9914448613738105</v>
      </c>
      <c r="AI13" s="4">
        <f>AI9*2*(AI9*AI8-1)</f>
        <v>-1.9914081089643749</v>
      </c>
      <c r="AJ13" s="4">
        <f>AJ9*2*(AJ8-AJ9)</f>
        <v>-1.9914081089643749</v>
      </c>
      <c r="AL13" s="3" t="s">
        <v>47</v>
      </c>
      <c r="AM13" s="4">
        <f>TAN(PI()*AM4/AM3)</f>
        <v>6.5543462815238221E-2</v>
      </c>
      <c r="AN13" s="4">
        <f>1-COS(AM9)</f>
        <v>8.5551386261896178E-3</v>
      </c>
      <c r="AO13" s="4">
        <f>-(1+COS(AM9))</f>
        <v>-1.9914448613738105</v>
      </c>
      <c r="AP13" s="4">
        <f>AP9*2*(AP9*AP8-1)</f>
        <v>-1.9914081089643749</v>
      </c>
      <c r="AQ13" s="4">
        <f>AQ9*2*(AQ8-AQ9)</f>
        <v>-1.9914081089643749</v>
      </c>
      <c r="AS13" s="3" t="s">
        <v>47</v>
      </c>
      <c r="AT13" s="4">
        <f>TAN(PI()*AT4/AT3)</f>
        <v>6.5543462815238221E-2</v>
      </c>
      <c r="AU13" s="4">
        <f>1-COS(AT9)</f>
        <v>8.5551386261896178E-3</v>
      </c>
      <c r="AV13" s="4">
        <f>-(1+COS(AT9))</f>
        <v>-1.9914448613738105</v>
      </c>
      <c r="AW13" s="4">
        <f>AW9*2*(AW9*AW8-1)</f>
        <v>-1.9914081089643749</v>
      </c>
      <c r="AX13" s="4">
        <f>AX9*2*(AX8-AX9)</f>
        <v>-1.9914081089643749</v>
      </c>
      <c r="AZ13" s="3" t="s">
        <v>47</v>
      </c>
      <c r="BA13" s="4">
        <f>TAN(PI()*BA4/BA3)</f>
        <v>6.5543462815238221E-2</v>
      </c>
      <c r="BB13" s="4">
        <f>1-COS(BA9)</f>
        <v>8.5551386261896178E-3</v>
      </c>
      <c r="BC13" s="4">
        <f>-(1+COS(BA9))</f>
        <v>-1.9914448613738105</v>
      </c>
      <c r="BD13" s="4">
        <f>BD9*2*(BD9*BD8-1)</f>
        <v>-1.9914081089643749</v>
      </c>
      <c r="BE13" s="4">
        <f>BE9*2*(BE8-BE9)</f>
        <v>-1.9914081089643749</v>
      </c>
      <c r="BG13" s="3" t="s">
        <v>47</v>
      </c>
      <c r="BH13" s="4">
        <f>TAN(PI()*BH4/BH3)</f>
        <v>6.5543462815238221E-2</v>
      </c>
      <c r="BI13" s="4">
        <f>1-COS(BH9)</f>
        <v>8.5551386261896178E-3</v>
      </c>
      <c r="BJ13" s="4">
        <f>-(1+COS(BH9))</f>
        <v>-1.9914448613738105</v>
      </c>
      <c r="BK13" s="4">
        <f>BK9*2*(BK9*BK8-1)</f>
        <v>-1.9914081089643749</v>
      </c>
      <c r="BL13" s="4">
        <f>BL9*2*(BL8-BL9)</f>
        <v>-1.9914081089643749</v>
      </c>
      <c r="BN13" s="3" t="s">
        <v>47</v>
      </c>
      <c r="BO13" s="4">
        <f>TAN(PI()*BO4/BO3)</f>
        <v>6.5543462815238221E-2</v>
      </c>
      <c r="BP13" s="4">
        <f>1-COS(BO9)</f>
        <v>8.5551386261896178E-3</v>
      </c>
      <c r="BQ13" s="4">
        <f>-(1+COS(BO9))</f>
        <v>-1.9914448613738105</v>
      </c>
      <c r="BR13" s="4">
        <f>BR9*2*(BR9*BR8-1)</f>
        <v>-1.9914081089643749</v>
      </c>
      <c r="BS13" s="4">
        <f>BS9*2*(BS8-BS9)</f>
        <v>-1.9914081089643749</v>
      </c>
      <c r="BU13" s="3" t="s">
        <v>47</v>
      </c>
      <c r="BV13" s="4">
        <f>TAN(PI()*BV4/BV3)</f>
        <v>6.5543462815238221E-2</v>
      </c>
      <c r="BW13" s="4">
        <f>1-COS(BV9)</f>
        <v>8.5551386261896178E-3</v>
      </c>
      <c r="BX13" s="4">
        <f>-(1+COS(BV9))</f>
        <v>-1.9914448613738105</v>
      </c>
      <c r="BY13" s="4">
        <f>BY9*2*(BY9*BY8-1)</f>
        <v>-1.9914081089643749</v>
      </c>
      <c r="BZ13" s="4">
        <f>BZ9*2*(BZ8-BZ9)</f>
        <v>-1.9914081089643749</v>
      </c>
      <c r="CB13" s="3" t="s">
        <v>47</v>
      </c>
      <c r="CC13" s="4">
        <f>TAN(PI()*CC4/CC3)</f>
        <v>6.5543462815238221E-2</v>
      </c>
      <c r="CD13" s="4">
        <f>1-COS(CC9)</f>
        <v>8.5551386261896178E-3</v>
      </c>
      <c r="CE13" s="4">
        <f>-(1+COS(CC9))</f>
        <v>-1.9914448613738105</v>
      </c>
      <c r="CF13" s="4">
        <f>CF9*2*(CF9*CF8-1)</f>
        <v>-1.9914081089643749</v>
      </c>
      <c r="CG13" s="4">
        <f>CG9*2*(CG8-CG9)</f>
        <v>-1.9914081089643749</v>
      </c>
      <c r="CI13" s="3" t="s">
        <v>47</v>
      </c>
      <c r="CJ13" s="4">
        <f>TAN(PI()*CJ4/CJ3)</f>
        <v>6.5543462815238221E-2</v>
      </c>
      <c r="CK13" s="4">
        <f>1-COS(CJ9)</f>
        <v>8.5551386261896178E-3</v>
      </c>
      <c r="CL13" s="4">
        <f>-(1+COS(CJ9))</f>
        <v>-1.9914448613738105</v>
      </c>
      <c r="CM13" s="4">
        <f>CM9*2*(CM9*CM8-1)</f>
        <v>-1.9914081089643749</v>
      </c>
      <c r="CN13" s="4">
        <f>CN9*2*(CN8-CN9)</f>
        <v>-1.9914081089643749</v>
      </c>
    </row>
    <row r="14" spans="7:92" hidden="1" x14ac:dyDescent="0.15">
      <c r="G14" s="4"/>
      <c r="J14" s="3" t="s">
        <v>48</v>
      </c>
      <c r="K14" s="4">
        <f>K13^2</f>
        <v>4.2959455178125158E-3</v>
      </c>
      <c r="L14" s="4">
        <f>(1-COS(K9))/2</f>
        <v>4.2775693130948089E-3</v>
      </c>
      <c r="M14" s="4">
        <f>(1+COS(K9))/2</f>
        <v>0.99572243068690525</v>
      </c>
      <c r="N14" s="4">
        <f>N9*(1-N10*N7+N9*N8)</f>
        <v>0.93875248270257428</v>
      </c>
      <c r="O14" s="4">
        <f>O9*(O9-O10*O7+O8)</f>
        <v>0.93875248270257428</v>
      </c>
      <c r="Q14" s="3" t="s">
        <v>48</v>
      </c>
      <c r="R14" s="4">
        <f>R13^2</f>
        <v>4.2959455178125158E-3</v>
      </c>
      <c r="S14" s="4">
        <f>(1-COS(R9))/2</f>
        <v>4.2775693130948089E-3</v>
      </c>
      <c r="T14" s="4">
        <f>(1+COS(R9))/2</f>
        <v>0.99572243068690525</v>
      </c>
      <c r="U14" s="4">
        <f>U9*(1-U10*U7+U9*U8)</f>
        <v>0.93875248270257428</v>
      </c>
      <c r="V14" s="4">
        <f>V9*(V9-V10*V7+V8)</f>
        <v>0.93875248270257428</v>
      </c>
      <c r="X14" s="3" t="s">
        <v>48</v>
      </c>
      <c r="Y14" s="4">
        <f>Y13^2</f>
        <v>4.2959455178125158E-3</v>
      </c>
      <c r="Z14" s="4">
        <f>(1-COS(Y9))/2</f>
        <v>4.2775693130948089E-3</v>
      </c>
      <c r="AA14" s="4">
        <f>(1+COS(Y9))/2</f>
        <v>0.99572243068690525</v>
      </c>
      <c r="AB14" s="4">
        <f>AB9*(1-AB10*AB7+AB9*AB8)</f>
        <v>0.93875248270257428</v>
      </c>
      <c r="AC14" s="4">
        <f>AC9*(AC9-AC10*AC7+AC8)</f>
        <v>0.93875248270257428</v>
      </c>
      <c r="AE14" s="3" t="s">
        <v>48</v>
      </c>
      <c r="AF14" s="4">
        <f>AF13^2</f>
        <v>4.2959455178125158E-3</v>
      </c>
      <c r="AG14" s="4">
        <f>(1-COS(AF9))/2</f>
        <v>4.2775693130948089E-3</v>
      </c>
      <c r="AH14" s="4">
        <f>(1+COS(AF9))/2</f>
        <v>0.99572243068690525</v>
      </c>
      <c r="AI14" s="4">
        <f>AI9*(1-AI10*AI7+AI9*AI8)</f>
        <v>0.93875248270257428</v>
      </c>
      <c r="AJ14" s="4">
        <f>AJ9*(AJ9-AJ10*AJ7+AJ8)</f>
        <v>0.93875248270257428</v>
      </c>
      <c r="AL14" s="3" t="s">
        <v>48</v>
      </c>
      <c r="AM14" s="4">
        <f>AM13^2</f>
        <v>4.2959455178125158E-3</v>
      </c>
      <c r="AN14" s="4">
        <f>(1-COS(AM9))/2</f>
        <v>4.2775693130948089E-3</v>
      </c>
      <c r="AO14" s="4">
        <f>(1+COS(AM9))/2</f>
        <v>0.99572243068690525</v>
      </c>
      <c r="AP14" s="4">
        <f>AP9*(1-AP10*AP7+AP9*AP8)</f>
        <v>0.93875248270257428</v>
      </c>
      <c r="AQ14" s="4">
        <f>AQ9*(AQ9-AQ10*AQ7+AQ8)</f>
        <v>0.93875248270257428</v>
      </c>
      <c r="AS14" s="3" t="s">
        <v>48</v>
      </c>
      <c r="AT14" s="4">
        <f>AT13^2</f>
        <v>4.2959455178125158E-3</v>
      </c>
      <c r="AU14" s="4">
        <f>(1-COS(AT9))/2</f>
        <v>4.2775693130948089E-3</v>
      </c>
      <c r="AV14" s="4">
        <f>(1+COS(AT9))/2</f>
        <v>0.99572243068690525</v>
      </c>
      <c r="AW14" s="4">
        <f>AW9*(1-AW10*AW7+AW9*AW8)</f>
        <v>0.93875248270257428</v>
      </c>
      <c r="AX14" s="4">
        <f>AX9*(AX9-AX10*AX7+AX8)</f>
        <v>0.93875248270257428</v>
      </c>
      <c r="AZ14" s="3" t="s">
        <v>48</v>
      </c>
      <c r="BA14" s="4">
        <f>BA13^2</f>
        <v>4.2959455178125158E-3</v>
      </c>
      <c r="BB14" s="4">
        <f>(1-COS(BA9))/2</f>
        <v>4.2775693130948089E-3</v>
      </c>
      <c r="BC14" s="4">
        <f>(1+COS(BA9))/2</f>
        <v>0.99572243068690525</v>
      </c>
      <c r="BD14" s="4">
        <f>BD9*(1-BD10*BD7+BD9*BD8)</f>
        <v>0.93875248270257428</v>
      </c>
      <c r="BE14" s="4">
        <f>BE9*(BE9-BE10*BE7+BE8)</f>
        <v>0.93875248270257428</v>
      </c>
      <c r="BG14" s="3" t="s">
        <v>48</v>
      </c>
      <c r="BH14" s="4">
        <f>BH13^2</f>
        <v>4.2959455178125158E-3</v>
      </c>
      <c r="BI14" s="4">
        <f>(1-COS(BH9))/2</f>
        <v>4.2775693130948089E-3</v>
      </c>
      <c r="BJ14" s="4">
        <f>(1+COS(BH9))/2</f>
        <v>0.99572243068690525</v>
      </c>
      <c r="BK14" s="4">
        <f>BK9*(1-BK10*BK7+BK9*BK8)</f>
        <v>0.93875248270257428</v>
      </c>
      <c r="BL14" s="4">
        <f>BL9*(BL9-BL10*BL7+BL8)</f>
        <v>0.93875248270257428</v>
      </c>
      <c r="BN14" s="3" t="s">
        <v>48</v>
      </c>
      <c r="BO14" s="4">
        <f>BO13^2</f>
        <v>4.2959455178125158E-3</v>
      </c>
      <c r="BP14" s="4">
        <f>(1-COS(BO9))/2</f>
        <v>4.2775693130948089E-3</v>
      </c>
      <c r="BQ14" s="4">
        <f>(1+COS(BO9))/2</f>
        <v>0.99572243068690525</v>
      </c>
      <c r="BR14" s="4">
        <f>BR9*(1-BR10*BR7+BR9*BR8)</f>
        <v>0.93875248270257428</v>
      </c>
      <c r="BS14" s="4">
        <f>BS9*(BS9-BS10*BS7+BS8)</f>
        <v>0.93875248270257428</v>
      </c>
      <c r="BU14" s="3" t="s">
        <v>48</v>
      </c>
      <c r="BV14" s="4">
        <f>BV13^2</f>
        <v>4.2959455178125158E-3</v>
      </c>
      <c r="BW14" s="4">
        <f>(1-COS(BV9))/2</f>
        <v>4.2775693130948089E-3</v>
      </c>
      <c r="BX14" s="4">
        <f>(1+COS(BV9))/2</f>
        <v>0.99572243068690525</v>
      </c>
      <c r="BY14" s="4">
        <f>BY9*(1-BY10*BY7+BY9*BY8)</f>
        <v>0.93875248270257428</v>
      </c>
      <c r="BZ14" s="4">
        <f>BZ9*(BZ9-BZ10*BZ7+BZ8)</f>
        <v>0.93875248270257428</v>
      </c>
      <c r="CB14" s="3" t="s">
        <v>48</v>
      </c>
      <c r="CC14" s="4">
        <f>CC13^2</f>
        <v>4.2959455178125158E-3</v>
      </c>
      <c r="CD14" s="4">
        <f>(1-COS(CC9))/2</f>
        <v>4.2775693130948089E-3</v>
      </c>
      <c r="CE14" s="4">
        <f>(1+COS(CC9))/2</f>
        <v>0.99572243068690525</v>
      </c>
      <c r="CF14" s="4">
        <f>CF9*(1-CF10*CF7+CF9*CF8)</f>
        <v>0.93875248270257428</v>
      </c>
      <c r="CG14" s="4">
        <f>CG9*(CG9-CG10*CG7+CG8)</f>
        <v>0.93875248270257428</v>
      </c>
      <c r="CI14" s="3" t="s">
        <v>48</v>
      </c>
      <c r="CJ14" s="4">
        <f>CJ13^2</f>
        <v>4.2959455178125158E-3</v>
      </c>
      <c r="CK14" s="4">
        <f>(1-COS(CJ9))/2</f>
        <v>4.2775693130948089E-3</v>
      </c>
      <c r="CL14" s="4">
        <f>(1+COS(CJ9))/2</f>
        <v>0.99572243068690525</v>
      </c>
      <c r="CM14" s="4">
        <f>CM9*(1-CM10*CM7+CM9*CM8)</f>
        <v>0.93875248270257428</v>
      </c>
      <c r="CN14" s="4">
        <f>CN9*(CN9-CN10*CN7+CN8)</f>
        <v>0.93875248270257428</v>
      </c>
    </row>
    <row r="15" spans="7:92" hidden="1" x14ac:dyDescent="0.15">
      <c r="G15" s="4"/>
      <c r="J15" s="3" t="s">
        <v>44</v>
      </c>
      <c r="K15" s="4">
        <f>IF(K6&gt;=0,SQRT(ABS((K12^2*K8^2-1)/(K5^2*(1-K8^2)))),SQRT(ABS((K12^2*K8^2-1)/(K5^2*K12^2*(1-K8^2)))))</f>
        <v>1</v>
      </c>
      <c r="L15" s="4">
        <f>1+K10</f>
        <v>1.0652630961100258</v>
      </c>
      <c r="M15" s="4">
        <f>1+K10</f>
        <v>1.0652630961100258</v>
      </c>
      <c r="N15" s="4">
        <f>N9+N10*N7+N8</f>
        <v>1.0698394083330507</v>
      </c>
      <c r="O15" s="4">
        <f>1+O10*O7+O9*O8</f>
        <v>1.0698394083330507</v>
      </c>
      <c r="Q15" s="3" t="s">
        <v>44</v>
      </c>
      <c r="R15" s="4">
        <f>IF(R6&gt;=0,SQRT(ABS((R12^2*R8^2-1)/(R5^2*(1-R8^2)))),SQRT(ABS((R12^2*R8^2-1)/(R5^2*R12^2*(1-R8^2)))))</f>
        <v>1</v>
      </c>
      <c r="S15" s="4">
        <f>1+R10</f>
        <v>1.0652630961100258</v>
      </c>
      <c r="T15" s="4">
        <f>1+R10</f>
        <v>1.0652630961100258</v>
      </c>
      <c r="U15" s="4">
        <f>U9+U10*U7+U8</f>
        <v>1.0698394083330507</v>
      </c>
      <c r="V15" s="4">
        <f>1+V10*V7+V9*V8</f>
        <v>1.0698394083330507</v>
      </c>
      <c r="X15" s="3" t="s">
        <v>44</v>
      </c>
      <c r="Y15" s="4">
        <f>IF(Y6&gt;=0,SQRT(ABS((Y12^2*Y8^2-1)/(Y5^2*(1-Y8^2)))),SQRT(ABS((Y12^2*Y8^2-1)/(Y5^2*Y12^2*(1-Y8^2)))))</f>
        <v>1</v>
      </c>
      <c r="Z15" s="4">
        <f>1+Y10</f>
        <v>1.0652630961100258</v>
      </c>
      <c r="AA15" s="4">
        <f>1+Y10</f>
        <v>1.0652630961100258</v>
      </c>
      <c r="AB15" s="4">
        <f>AB9+AB10*AB7+AB8</f>
        <v>1.0698394083330507</v>
      </c>
      <c r="AC15" s="4">
        <f>1+AC10*AC7+AC9*AC8</f>
        <v>1.0698394083330507</v>
      </c>
      <c r="AE15" s="3" t="s">
        <v>44</v>
      </c>
      <c r="AF15" s="4">
        <f>IF(AF6&gt;=0,SQRT(ABS((AF12^2*AF8^2-1)/(AF5^2*(1-AF8^2)))),SQRT(ABS((AF12^2*AF8^2-1)/(AF5^2*AF12^2*(1-AF8^2)))))</f>
        <v>1</v>
      </c>
      <c r="AG15" s="4">
        <f>1+AF10</f>
        <v>1.0652630961100258</v>
      </c>
      <c r="AH15" s="4">
        <f>1+AF10</f>
        <v>1.0652630961100258</v>
      </c>
      <c r="AI15" s="4">
        <f>AI9+AI10*AI7+AI8</f>
        <v>1.0698394083330507</v>
      </c>
      <c r="AJ15" s="4">
        <f>1+AJ10*AJ7+AJ9*AJ8</f>
        <v>1.0698394083330507</v>
      </c>
      <c r="AL15" s="3" t="s">
        <v>44</v>
      </c>
      <c r="AM15" s="4">
        <f>IF(AM6&gt;=0,SQRT(ABS((AM12^2*AM8^2-1)/(AM5^2*(1-AM8^2)))),SQRT(ABS((AM12^2*AM8^2-1)/(AM5^2*AM12^2*(1-AM8^2)))))</f>
        <v>1</v>
      </c>
      <c r="AN15" s="4">
        <f>1+AM10</f>
        <v>1.0652630961100258</v>
      </c>
      <c r="AO15" s="4">
        <f>1+AM10</f>
        <v>1.0652630961100258</v>
      </c>
      <c r="AP15" s="4">
        <f>AP9+AP10*AP7+AP8</f>
        <v>1.0698394083330507</v>
      </c>
      <c r="AQ15" s="4">
        <f>1+AQ10*AQ7+AQ9*AQ8</f>
        <v>1.0698394083330507</v>
      </c>
      <c r="AS15" s="3" t="s">
        <v>44</v>
      </c>
      <c r="AT15" s="4">
        <f>IF(AT6&gt;=0,SQRT(ABS((AT12^2*AT8^2-1)/(AT5^2*(1-AT8^2)))),SQRT(ABS((AT12^2*AT8^2-1)/(AT5^2*AT12^2*(1-AT8^2)))))</f>
        <v>1</v>
      </c>
      <c r="AU15" s="4">
        <f>1+AT10</f>
        <v>1.0652630961100258</v>
      </c>
      <c r="AV15" s="4">
        <f>1+AT10</f>
        <v>1.0652630961100258</v>
      </c>
      <c r="AW15" s="4">
        <f>AW9+AW10*AW7+AW8</f>
        <v>1.0698394083330507</v>
      </c>
      <c r="AX15" s="4">
        <f>1+AX10*AX7+AX9*AX8</f>
        <v>1.0698394083330507</v>
      </c>
      <c r="AZ15" s="3" t="s">
        <v>44</v>
      </c>
      <c r="BA15" s="4">
        <f>IF(BA6&gt;=0,SQRT(ABS((BA12^2*BA8^2-1)/(BA5^2*(1-BA8^2)))),SQRT(ABS((BA12^2*BA8^2-1)/(BA5^2*BA12^2*(1-BA8^2)))))</f>
        <v>1</v>
      </c>
      <c r="BB15" s="4">
        <f>1+BA10</f>
        <v>1.0652630961100258</v>
      </c>
      <c r="BC15" s="4">
        <f>1+BA10</f>
        <v>1.0652630961100258</v>
      </c>
      <c r="BD15" s="4">
        <f>BD9+BD10*BD7+BD8</f>
        <v>1.0698394083330507</v>
      </c>
      <c r="BE15" s="4">
        <f>1+BE10*BE7+BE9*BE8</f>
        <v>1.0698394083330507</v>
      </c>
      <c r="BG15" s="3" t="s">
        <v>44</v>
      </c>
      <c r="BH15" s="4">
        <f>IF(BH6&gt;=0,SQRT(ABS((BH12^2*BH8^2-1)/(BH5^2*(1-BH8^2)))),SQRT(ABS((BH12^2*BH8^2-1)/(BH5^2*BH12^2*(1-BH8^2)))))</f>
        <v>1</v>
      </c>
      <c r="BI15" s="4">
        <f>1+BH10</f>
        <v>1.0652630961100258</v>
      </c>
      <c r="BJ15" s="4">
        <f>1+BH10</f>
        <v>1.0652630961100258</v>
      </c>
      <c r="BK15" s="4">
        <f>BK9+BK10*BK7+BK8</f>
        <v>1.0698394083330507</v>
      </c>
      <c r="BL15" s="4">
        <f>1+BL10*BL7+BL9*BL8</f>
        <v>1.0698394083330507</v>
      </c>
      <c r="BN15" s="3" t="s">
        <v>44</v>
      </c>
      <c r="BO15" s="4">
        <f>IF(BO6&gt;=0,SQRT(ABS((BO12^2*BO8^2-1)/(BO5^2*(1-BO8^2)))),SQRT(ABS((BO12^2*BO8^2-1)/(BO5^2*BO12^2*(1-BO8^2)))))</f>
        <v>1</v>
      </c>
      <c r="BP15" s="4">
        <f>1+BO10</f>
        <v>1.0652630961100258</v>
      </c>
      <c r="BQ15" s="4">
        <f>1+BO10</f>
        <v>1.0652630961100258</v>
      </c>
      <c r="BR15" s="4">
        <f>BR9+BR10*BR7+BR8</f>
        <v>1.0698394083330507</v>
      </c>
      <c r="BS15" s="4">
        <f>1+BS10*BS7+BS9*BS8</f>
        <v>1.0698394083330507</v>
      </c>
      <c r="BU15" s="3" t="s">
        <v>44</v>
      </c>
      <c r="BV15" s="4">
        <f>IF(BV6&gt;=0,SQRT(ABS((BV12^2*BV8^2-1)/(BV5^2*(1-BV8^2)))),SQRT(ABS((BV12^2*BV8^2-1)/(BV5^2*BV12^2*(1-BV8^2)))))</f>
        <v>1</v>
      </c>
      <c r="BW15" s="4">
        <f>1+BV10</f>
        <v>1.0652630961100258</v>
      </c>
      <c r="BX15" s="4">
        <f>1+BV10</f>
        <v>1.0652630961100258</v>
      </c>
      <c r="BY15" s="4">
        <f>BY9+BY10*BY7+BY8</f>
        <v>1.0698394083330507</v>
      </c>
      <c r="BZ15" s="4">
        <f>1+BZ10*BZ7+BZ9*BZ8</f>
        <v>1.0698394083330507</v>
      </c>
      <c r="CB15" s="3" t="s">
        <v>44</v>
      </c>
      <c r="CC15" s="4">
        <f>IF(CC6&gt;=0,SQRT(ABS((CC12^2*CC8^2-1)/(CC5^2*(1-CC8^2)))),SQRT(ABS((CC12^2*CC8^2-1)/(CC5^2*CC12^2*(1-CC8^2)))))</f>
        <v>1</v>
      </c>
      <c r="CD15" s="4">
        <f>1+CC10</f>
        <v>1.0652630961100258</v>
      </c>
      <c r="CE15" s="4">
        <f>1+CC10</f>
        <v>1.0652630961100258</v>
      </c>
      <c r="CF15" s="4">
        <f>CF9+CF10*CF7+CF8</f>
        <v>1.0698394083330507</v>
      </c>
      <c r="CG15" s="4">
        <f>1+CG10*CG7+CG9*CG8</f>
        <v>1.0698394083330507</v>
      </c>
      <c r="CI15" s="3" t="s">
        <v>44</v>
      </c>
      <c r="CJ15" s="4">
        <f>IF(CJ6&gt;=0,SQRT(ABS((CJ12^2*CJ8^2-1)/(CJ5^2*(1-CJ8^2)))),SQRT(ABS((CJ12^2*CJ8^2-1)/(CJ5^2*CJ12^2*(1-CJ8^2)))))</f>
        <v>1</v>
      </c>
      <c r="CK15" s="4">
        <f>1+CJ10</f>
        <v>1.0652630961100258</v>
      </c>
      <c r="CL15" s="4">
        <f>1+CJ10</f>
        <v>1.0652630961100258</v>
      </c>
      <c r="CM15" s="4">
        <f>CM9+CM10*CM7+CM8</f>
        <v>1.0698394083330507</v>
      </c>
      <c r="CN15" s="4">
        <f>1+CN10*CN7+CN9*CN8</f>
        <v>1.0698394083330507</v>
      </c>
    </row>
    <row r="16" spans="7:92" hidden="1" x14ac:dyDescent="0.15">
      <c r="G16" s="4"/>
      <c r="J16" s="3" t="s">
        <v>45</v>
      </c>
      <c r="K16" s="4">
        <f>IF(K6&gt;=0,SQRT(ABS((K12^2*K8^2-1)/(K5^2*K12^2*(1-K8^2)))),SQRT(ABS((K12^2*K8^2-1)/(K5^2*(1-K8^2)))))</f>
        <v>1</v>
      </c>
      <c r="L16" s="4">
        <f>-2*COS(K9)</f>
        <v>-1.9828897227476208</v>
      </c>
      <c r="M16" s="4">
        <f>-2*COS(K9)</f>
        <v>-1.9828897227476208</v>
      </c>
      <c r="N16" s="4">
        <f>2*(N8-N9)</f>
        <v>-1.9914081089643749</v>
      </c>
      <c r="O16" s="4">
        <f>2*(O9*O8-1)</f>
        <v>-1.9914081089643749</v>
      </c>
      <c r="Q16" s="3" t="s">
        <v>45</v>
      </c>
      <c r="R16" s="4">
        <f>IF(R6&gt;=0,SQRT(ABS((R12^2*R8^2-1)/(R5^2*R12^2*(1-R8^2)))),SQRT(ABS((R12^2*R8^2-1)/(R5^2*(1-R8^2)))))</f>
        <v>1</v>
      </c>
      <c r="S16" s="4">
        <f>-2*COS(R9)</f>
        <v>-1.9828897227476208</v>
      </c>
      <c r="T16" s="4">
        <f>-2*COS(R9)</f>
        <v>-1.9828897227476208</v>
      </c>
      <c r="U16" s="4">
        <f>2*(U8-U9)</f>
        <v>-1.9914081089643749</v>
      </c>
      <c r="V16" s="4">
        <f>2*(V9*V8-1)</f>
        <v>-1.9914081089643749</v>
      </c>
      <c r="X16" s="3" t="s">
        <v>45</v>
      </c>
      <c r="Y16" s="4">
        <f>IF(Y6&gt;=0,SQRT(ABS((Y12^2*Y8^2-1)/(Y5^2*Y12^2*(1-Y8^2)))),SQRT(ABS((Y12^2*Y8^2-1)/(Y5^2*(1-Y8^2)))))</f>
        <v>1</v>
      </c>
      <c r="Z16" s="4">
        <f>-2*COS(Y9)</f>
        <v>-1.9828897227476208</v>
      </c>
      <c r="AA16" s="4">
        <f>-2*COS(Y9)</f>
        <v>-1.9828897227476208</v>
      </c>
      <c r="AB16" s="4">
        <f>2*(AB8-AB9)</f>
        <v>-1.9914081089643749</v>
      </c>
      <c r="AC16" s="4">
        <f>2*(AC9*AC8-1)</f>
        <v>-1.9914081089643749</v>
      </c>
      <c r="AE16" s="3" t="s">
        <v>45</v>
      </c>
      <c r="AF16" s="4">
        <f>IF(AF6&gt;=0,SQRT(ABS((AF12^2*AF8^2-1)/(AF5^2*AF12^2*(1-AF8^2)))),SQRT(ABS((AF12^2*AF8^2-1)/(AF5^2*(1-AF8^2)))))</f>
        <v>1</v>
      </c>
      <c r="AG16" s="4">
        <f>-2*COS(AF9)</f>
        <v>-1.9828897227476208</v>
      </c>
      <c r="AH16" s="4">
        <f>-2*COS(AF9)</f>
        <v>-1.9828897227476208</v>
      </c>
      <c r="AI16" s="4">
        <f>2*(AI8-AI9)</f>
        <v>-1.9914081089643749</v>
      </c>
      <c r="AJ16" s="4">
        <f>2*(AJ9*AJ8-1)</f>
        <v>-1.9914081089643749</v>
      </c>
      <c r="AL16" s="3" t="s">
        <v>45</v>
      </c>
      <c r="AM16" s="4">
        <f>IF(AM6&gt;=0,SQRT(ABS((AM12^2*AM8^2-1)/(AM5^2*AM12^2*(1-AM8^2)))),SQRT(ABS((AM12^2*AM8^2-1)/(AM5^2*(1-AM8^2)))))</f>
        <v>1</v>
      </c>
      <c r="AN16" s="4">
        <f>-2*COS(AM9)</f>
        <v>-1.9828897227476208</v>
      </c>
      <c r="AO16" s="4">
        <f>-2*COS(AM9)</f>
        <v>-1.9828897227476208</v>
      </c>
      <c r="AP16" s="4">
        <f>2*(AP8-AP9)</f>
        <v>-1.9914081089643749</v>
      </c>
      <c r="AQ16" s="4">
        <f>2*(AQ9*AQ8-1)</f>
        <v>-1.9914081089643749</v>
      </c>
      <c r="AS16" s="3" t="s">
        <v>45</v>
      </c>
      <c r="AT16" s="4">
        <f>IF(AT6&gt;=0,SQRT(ABS((AT12^2*AT8^2-1)/(AT5^2*AT12^2*(1-AT8^2)))),SQRT(ABS((AT12^2*AT8^2-1)/(AT5^2*(1-AT8^2)))))</f>
        <v>1</v>
      </c>
      <c r="AU16" s="4">
        <f>-2*COS(AT9)</f>
        <v>-1.9828897227476208</v>
      </c>
      <c r="AV16" s="4">
        <f>-2*COS(AT9)</f>
        <v>-1.9828897227476208</v>
      </c>
      <c r="AW16" s="4">
        <f>2*(AW8-AW9)</f>
        <v>-1.9914081089643749</v>
      </c>
      <c r="AX16" s="4">
        <f>2*(AX9*AX8-1)</f>
        <v>-1.9914081089643749</v>
      </c>
      <c r="AZ16" s="3" t="s">
        <v>45</v>
      </c>
      <c r="BA16" s="4">
        <f>IF(BA6&gt;=0,SQRT(ABS((BA12^2*BA8^2-1)/(BA5^2*BA12^2*(1-BA8^2)))),SQRT(ABS((BA12^2*BA8^2-1)/(BA5^2*(1-BA8^2)))))</f>
        <v>1</v>
      </c>
      <c r="BB16" s="4">
        <f>-2*COS(BA9)</f>
        <v>-1.9828897227476208</v>
      </c>
      <c r="BC16" s="4">
        <f>-2*COS(BA9)</f>
        <v>-1.9828897227476208</v>
      </c>
      <c r="BD16" s="4">
        <f>2*(BD8-BD9)</f>
        <v>-1.9914081089643749</v>
      </c>
      <c r="BE16" s="4">
        <f>2*(BE9*BE8-1)</f>
        <v>-1.9914081089643749</v>
      </c>
      <c r="BG16" s="3" t="s">
        <v>45</v>
      </c>
      <c r="BH16" s="4">
        <f>IF(BH6&gt;=0,SQRT(ABS((BH12^2*BH8^2-1)/(BH5^2*BH12^2*(1-BH8^2)))),SQRT(ABS((BH12^2*BH8^2-1)/(BH5^2*(1-BH8^2)))))</f>
        <v>1</v>
      </c>
      <c r="BI16" s="4">
        <f>-2*COS(BH9)</f>
        <v>-1.9828897227476208</v>
      </c>
      <c r="BJ16" s="4">
        <f>-2*COS(BH9)</f>
        <v>-1.9828897227476208</v>
      </c>
      <c r="BK16" s="4">
        <f>2*(BK8-BK9)</f>
        <v>-1.9914081089643749</v>
      </c>
      <c r="BL16" s="4">
        <f>2*(BL9*BL8-1)</f>
        <v>-1.9914081089643749</v>
      </c>
      <c r="BN16" s="3" t="s">
        <v>45</v>
      </c>
      <c r="BO16" s="4">
        <f>IF(BO6&gt;=0,SQRT(ABS((BO12^2*BO8^2-1)/(BO5^2*BO12^2*(1-BO8^2)))),SQRT(ABS((BO12^2*BO8^2-1)/(BO5^2*(1-BO8^2)))))</f>
        <v>1</v>
      </c>
      <c r="BP16" s="4">
        <f>-2*COS(BO9)</f>
        <v>-1.9828897227476208</v>
      </c>
      <c r="BQ16" s="4">
        <f>-2*COS(BO9)</f>
        <v>-1.9828897227476208</v>
      </c>
      <c r="BR16" s="4">
        <f>2*(BR8-BR9)</f>
        <v>-1.9914081089643749</v>
      </c>
      <c r="BS16" s="4">
        <f>2*(BS9*BS8-1)</f>
        <v>-1.9914081089643749</v>
      </c>
      <c r="BU16" s="3" t="s">
        <v>45</v>
      </c>
      <c r="BV16" s="4">
        <f>IF(BV6&gt;=0,SQRT(ABS((BV12^2*BV8^2-1)/(BV5^2*BV12^2*(1-BV8^2)))),SQRT(ABS((BV12^2*BV8^2-1)/(BV5^2*(1-BV8^2)))))</f>
        <v>1</v>
      </c>
      <c r="BW16" s="4">
        <f>-2*COS(BV9)</f>
        <v>-1.9828897227476208</v>
      </c>
      <c r="BX16" s="4">
        <f>-2*COS(BV9)</f>
        <v>-1.9828897227476208</v>
      </c>
      <c r="BY16" s="4">
        <f>2*(BY8-BY9)</f>
        <v>-1.9914081089643749</v>
      </c>
      <c r="BZ16" s="4">
        <f>2*(BZ9*BZ8-1)</f>
        <v>-1.9914081089643749</v>
      </c>
      <c r="CB16" s="3" t="s">
        <v>45</v>
      </c>
      <c r="CC16" s="4">
        <f>IF(CC6&gt;=0,SQRT(ABS((CC12^2*CC8^2-1)/(CC5^2*CC12^2*(1-CC8^2)))),SQRT(ABS((CC12^2*CC8^2-1)/(CC5^2*(1-CC8^2)))))</f>
        <v>1</v>
      </c>
      <c r="CD16" s="4">
        <f>-2*COS(CC9)</f>
        <v>-1.9828897227476208</v>
      </c>
      <c r="CE16" s="4">
        <f>-2*COS(CC9)</f>
        <v>-1.9828897227476208</v>
      </c>
      <c r="CF16" s="4">
        <f>2*(CF8-CF9)</f>
        <v>-1.9914081089643749</v>
      </c>
      <c r="CG16" s="4">
        <f>2*(CG9*CG8-1)</f>
        <v>-1.9914081089643749</v>
      </c>
      <c r="CI16" s="3" t="s">
        <v>45</v>
      </c>
      <c r="CJ16" s="4">
        <f>IF(CJ6&gt;=0,SQRT(ABS((CJ12^2*CJ8^2-1)/(CJ5^2*CJ12^2*(1-CJ8^2)))),SQRT(ABS((CJ12^2*CJ8^2-1)/(CJ5^2*(1-CJ8^2)))))</f>
        <v>1</v>
      </c>
      <c r="CK16" s="4">
        <f>-2*COS(CJ9)</f>
        <v>-1.9828897227476208</v>
      </c>
      <c r="CL16" s="4">
        <f>-2*COS(CJ9)</f>
        <v>-1.9828897227476208</v>
      </c>
      <c r="CM16" s="4">
        <f>2*(CM8-CM9)</f>
        <v>-1.9914081089643749</v>
      </c>
      <c r="CN16" s="4">
        <f>2*(CN9*CN8-1)</f>
        <v>-1.9914081089643749</v>
      </c>
    </row>
    <row r="17" spans="2:97" hidden="1" x14ac:dyDescent="0.15">
      <c r="G17" s="4"/>
      <c r="J17" s="3" t="s">
        <v>46</v>
      </c>
      <c r="K17" s="4">
        <f>1+K16*K13+K13^2</f>
        <v>1.0698394083330507</v>
      </c>
      <c r="L17" s="4">
        <f>1-K10</f>
        <v>0.93473690388997421</v>
      </c>
      <c r="M17" s="4">
        <f>1-K10</f>
        <v>0.93473690388997421</v>
      </c>
      <c r="N17" s="4">
        <f>N9-N10*N7+N8</f>
        <v>0.93875248270257428</v>
      </c>
      <c r="O17" s="4">
        <f>1-O10*O7+O9*O8</f>
        <v>0.93875248270257428</v>
      </c>
      <c r="Q17" s="3" t="s">
        <v>46</v>
      </c>
      <c r="R17" s="4">
        <f>1+R16*R13+R13^2</f>
        <v>1.0698394083330507</v>
      </c>
      <c r="S17" s="4">
        <f>1-R10</f>
        <v>0.93473690388997421</v>
      </c>
      <c r="T17" s="4">
        <f>1-R10</f>
        <v>0.93473690388997421</v>
      </c>
      <c r="U17" s="4">
        <f>U9-U10*U7+U8</f>
        <v>0.93875248270257428</v>
      </c>
      <c r="V17" s="4">
        <f>1-V10*V7+V9*V8</f>
        <v>0.93875248270257428</v>
      </c>
      <c r="X17" s="3" t="s">
        <v>46</v>
      </c>
      <c r="Y17" s="4">
        <f>1+Y16*Y13+Y13^2</f>
        <v>1.0698394083330507</v>
      </c>
      <c r="Z17" s="4">
        <f>1-Y10</f>
        <v>0.93473690388997421</v>
      </c>
      <c r="AA17" s="4">
        <f>1-Y10</f>
        <v>0.93473690388997421</v>
      </c>
      <c r="AB17" s="4">
        <f>AB9-AB10*AB7+AB8</f>
        <v>0.93875248270257428</v>
      </c>
      <c r="AC17" s="4">
        <f>1-AC10*AC7+AC9*AC8</f>
        <v>0.93875248270257428</v>
      </c>
      <c r="AE17" s="3" t="s">
        <v>46</v>
      </c>
      <c r="AF17" s="4">
        <f>1+AF16*AF13+AF13^2</f>
        <v>1.0698394083330507</v>
      </c>
      <c r="AG17" s="4">
        <f>1-AF10</f>
        <v>0.93473690388997421</v>
      </c>
      <c r="AH17" s="4">
        <f>1-AF10</f>
        <v>0.93473690388997421</v>
      </c>
      <c r="AI17" s="4">
        <f>AI9-AI10*AI7+AI8</f>
        <v>0.93875248270257428</v>
      </c>
      <c r="AJ17" s="4">
        <f>1-AJ10*AJ7+AJ9*AJ8</f>
        <v>0.93875248270257428</v>
      </c>
      <c r="AL17" s="3" t="s">
        <v>46</v>
      </c>
      <c r="AM17" s="4">
        <f>1+AM16*AM13+AM13^2</f>
        <v>1.0698394083330507</v>
      </c>
      <c r="AN17" s="4">
        <f>1-AM10</f>
        <v>0.93473690388997421</v>
      </c>
      <c r="AO17" s="4">
        <f>1-AM10</f>
        <v>0.93473690388997421</v>
      </c>
      <c r="AP17" s="4">
        <f>AP9-AP10*AP7+AP8</f>
        <v>0.93875248270257428</v>
      </c>
      <c r="AQ17" s="4">
        <f>1-AQ10*AQ7+AQ9*AQ8</f>
        <v>0.93875248270257428</v>
      </c>
      <c r="AS17" s="3" t="s">
        <v>46</v>
      </c>
      <c r="AT17" s="4">
        <f>1+AT16*AT13+AT13^2</f>
        <v>1.0698394083330507</v>
      </c>
      <c r="AU17" s="4">
        <f>1-AT10</f>
        <v>0.93473690388997421</v>
      </c>
      <c r="AV17" s="4">
        <f>1-AT10</f>
        <v>0.93473690388997421</v>
      </c>
      <c r="AW17" s="4">
        <f>AW9-AW10*AW7+AW8</f>
        <v>0.93875248270257428</v>
      </c>
      <c r="AX17" s="4">
        <f>1-AX10*AX7+AX9*AX8</f>
        <v>0.93875248270257428</v>
      </c>
      <c r="AZ17" s="3" t="s">
        <v>46</v>
      </c>
      <c r="BA17" s="4">
        <f>1+BA16*BA13+BA13^2</f>
        <v>1.0698394083330507</v>
      </c>
      <c r="BB17" s="4">
        <f>1-BA10</f>
        <v>0.93473690388997421</v>
      </c>
      <c r="BC17" s="4">
        <f>1-BA10</f>
        <v>0.93473690388997421</v>
      </c>
      <c r="BD17" s="4">
        <f>BD9-BD10*BD7+BD8</f>
        <v>0.93875248270257428</v>
      </c>
      <c r="BE17" s="4">
        <f>1-BE10*BE7+BE9*BE8</f>
        <v>0.93875248270257428</v>
      </c>
      <c r="BG17" s="3" t="s">
        <v>46</v>
      </c>
      <c r="BH17" s="4">
        <f>1+BH16*BH13+BH13^2</f>
        <v>1.0698394083330507</v>
      </c>
      <c r="BI17" s="4">
        <f>1-BH10</f>
        <v>0.93473690388997421</v>
      </c>
      <c r="BJ17" s="4">
        <f>1-BH10</f>
        <v>0.93473690388997421</v>
      </c>
      <c r="BK17" s="4">
        <f>BK9-BK10*BK7+BK8</f>
        <v>0.93875248270257428</v>
      </c>
      <c r="BL17" s="4">
        <f>1-BL10*BL7+BL9*BL8</f>
        <v>0.93875248270257428</v>
      </c>
      <c r="BN17" s="3" t="s">
        <v>46</v>
      </c>
      <c r="BO17" s="4">
        <f>1+BO16*BO13+BO13^2</f>
        <v>1.0698394083330507</v>
      </c>
      <c r="BP17" s="4">
        <f>1-BO10</f>
        <v>0.93473690388997421</v>
      </c>
      <c r="BQ17" s="4">
        <f>1-BO10</f>
        <v>0.93473690388997421</v>
      </c>
      <c r="BR17" s="4">
        <f>BR9-BR10*BR7+BR8</f>
        <v>0.93875248270257428</v>
      </c>
      <c r="BS17" s="4">
        <f>1-BS10*BS7+BS9*BS8</f>
        <v>0.93875248270257428</v>
      </c>
      <c r="BU17" s="3" t="s">
        <v>46</v>
      </c>
      <c r="BV17" s="4">
        <f>1+BV16*BV13+BV13^2</f>
        <v>1.0698394083330507</v>
      </c>
      <c r="BW17" s="4">
        <f>1-BV10</f>
        <v>0.93473690388997421</v>
      </c>
      <c r="BX17" s="4">
        <f>1-BV10</f>
        <v>0.93473690388997421</v>
      </c>
      <c r="BY17" s="4">
        <f>BY9-BY10*BY7+BY8</f>
        <v>0.93875248270257428</v>
      </c>
      <c r="BZ17" s="4">
        <f>1-BZ10*BZ7+BZ9*BZ8</f>
        <v>0.93875248270257428</v>
      </c>
      <c r="CB17" s="3" t="s">
        <v>46</v>
      </c>
      <c r="CC17" s="4">
        <f>1+CC16*CC13+CC13^2</f>
        <v>1.0698394083330507</v>
      </c>
      <c r="CD17" s="4">
        <f>1-CC10</f>
        <v>0.93473690388997421</v>
      </c>
      <c r="CE17" s="4">
        <f>1-CC10</f>
        <v>0.93473690388997421</v>
      </c>
      <c r="CF17" s="4">
        <f>CF9-CF10*CF7+CF8</f>
        <v>0.93875248270257428</v>
      </c>
      <c r="CG17" s="4">
        <f>1-CG10*CG7+CG9*CG8</f>
        <v>0.93875248270257428</v>
      </c>
      <c r="CI17" s="3" t="s">
        <v>46</v>
      </c>
      <c r="CJ17" s="4">
        <f>1+CJ16*CJ13+CJ13^2</f>
        <v>1.0698394083330507</v>
      </c>
      <c r="CK17" s="4">
        <f>1-CJ10</f>
        <v>0.93473690388997421</v>
      </c>
      <c r="CL17" s="4">
        <f>1-CJ10</f>
        <v>0.93473690388997421</v>
      </c>
      <c r="CM17" s="4">
        <f>CM9-CM10*CM7+CM8</f>
        <v>0.93875248270257428</v>
      </c>
      <c r="CN17" s="4">
        <f>1-CN10*CN7+CN9*CN8</f>
        <v>0.93875248270257428</v>
      </c>
    </row>
    <row r="18" spans="2:97" ht="12.75" hidden="1" thickBot="1" x14ac:dyDescent="0.2">
      <c r="G18" s="4"/>
    </row>
    <row r="19" spans="2:97" hidden="1" x14ac:dyDescent="0.15">
      <c r="G19" s="4"/>
      <c r="J19" s="8" t="s">
        <v>77</v>
      </c>
      <c r="K19" s="9">
        <f>IF(K6=0,1,(1+K15*K13+K13^2)/K17)</f>
        <v>1</v>
      </c>
      <c r="L19" s="9">
        <f>L12/L15</f>
        <v>4.0155050228577521E-3</v>
      </c>
      <c r="M19" s="9">
        <f>M12/M15</f>
        <v>0.93471972728891195</v>
      </c>
      <c r="N19" s="9">
        <f>IF(K6=0,1,N12/N15)</f>
        <v>1</v>
      </c>
      <c r="O19" s="9">
        <f>IF(K6=0,1,O12/O15)</f>
        <v>1</v>
      </c>
      <c r="Q19" s="8" t="s">
        <v>77</v>
      </c>
      <c r="R19" s="9">
        <f>IF(R6=0,1,(1+R15*R13+R13^2)/R17)</f>
        <v>1</v>
      </c>
      <c r="S19" s="9">
        <f>S12/S15</f>
        <v>4.0155050228577521E-3</v>
      </c>
      <c r="T19" s="9">
        <f>T12/T15</f>
        <v>0.93471972728891195</v>
      </c>
      <c r="U19" s="9">
        <f>IF(R6=0,1,U12/U15)</f>
        <v>1</v>
      </c>
      <c r="V19" s="9">
        <f>IF(R6=0,1,V12/V15)</f>
        <v>1</v>
      </c>
      <c r="X19" s="8" t="s">
        <v>77</v>
      </c>
      <c r="Y19" s="9">
        <f>IF(Y6=0,1,(1+Y15*Y13+Y13^2)/Y17)</f>
        <v>1</v>
      </c>
      <c r="Z19" s="9">
        <f>Z12/Z15</f>
        <v>4.0155050228577521E-3</v>
      </c>
      <c r="AA19" s="9">
        <f>AA12/AA15</f>
        <v>0.93471972728891195</v>
      </c>
      <c r="AB19" s="9">
        <f>IF(Y6=0,1,AB12/AB15)</f>
        <v>1</v>
      </c>
      <c r="AC19" s="9">
        <f>IF(Y6=0,1,AC12/AC15)</f>
        <v>1</v>
      </c>
      <c r="AE19" s="8" t="s">
        <v>77</v>
      </c>
      <c r="AF19" s="9">
        <f>IF(AF6=0,1,(1+AF15*AF13+AF13^2)/AF17)</f>
        <v>1</v>
      </c>
      <c r="AG19" s="9">
        <f>AG12/AG15</f>
        <v>4.0155050228577521E-3</v>
      </c>
      <c r="AH19" s="9">
        <f>AH12/AH15</f>
        <v>0.93471972728891195</v>
      </c>
      <c r="AI19" s="9">
        <f>IF(AF6=0,1,AI12/AI15)</f>
        <v>1</v>
      </c>
      <c r="AJ19" s="9">
        <f>IF(AF6=0,1,AJ12/AJ15)</f>
        <v>1</v>
      </c>
      <c r="AL19" s="8" t="s">
        <v>77</v>
      </c>
      <c r="AM19" s="9">
        <f>IF(AM6=0,1,(1+AM15*AM13+AM13^2)/AM17)</f>
        <v>1</v>
      </c>
      <c r="AN19" s="9">
        <f>AN12/AN15</f>
        <v>4.0155050228577521E-3</v>
      </c>
      <c r="AO19" s="9">
        <f>AO12/AO15</f>
        <v>0.93471972728891195</v>
      </c>
      <c r="AP19" s="9">
        <f>IF(AM6=0,1,AP12/AP15)</f>
        <v>1</v>
      </c>
      <c r="AQ19" s="9">
        <f>IF(AM6=0,1,AQ12/AQ15)</f>
        <v>1</v>
      </c>
      <c r="AS19" s="8" t="s">
        <v>77</v>
      </c>
      <c r="AT19" s="9">
        <f>IF(AT6=0,1,(1+AT15*AT13+AT13^2)/AT17)</f>
        <v>1</v>
      </c>
      <c r="AU19" s="9">
        <f>AU12/AU15</f>
        <v>4.0155050228577521E-3</v>
      </c>
      <c r="AV19" s="9">
        <f>AV12/AV15</f>
        <v>0.93471972728891195</v>
      </c>
      <c r="AW19" s="9">
        <f>IF(AT6=0,1,AW12/AW15)</f>
        <v>1</v>
      </c>
      <c r="AX19" s="9">
        <f>IF(AT6=0,1,AX12/AX15)</f>
        <v>1</v>
      </c>
      <c r="AZ19" s="8" t="s">
        <v>77</v>
      </c>
      <c r="BA19" s="9">
        <f>IF(BA6=0,1,(1+BA15*BA13+BA13^2)/BA17)</f>
        <v>1</v>
      </c>
      <c r="BB19" s="9">
        <f>BB12/BB15</f>
        <v>4.0155050228577521E-3</v>
      </c>
      <c r="BC19" s="9">
        <f>BC12/BC15</f>
        <v>0.93471972728891195</v>
      </c>
      <c r="BD19" s="9">
        <f>IF(BA6=0,1,BD12/BD15)</f>
        <v>1</v>
      </c>
      <c r="BE19" s="9">
        <f>IF(BA6=0,1,BE12/BE15)</f>
        <v>1</v>
      </c>
      <c r="BG19" s="8" t="s">
        <v>77</v>
      </c>
      <c r="BH19" s="9">
        <f>IF(BH6=0,1,(1+BH15*BH13+BH13^2)/BH17)</f>
        <v>1</v>
      </c>
      <c r="BI19" s="9">
        <f>BI12/BI15</f>
        <v>4.0155050228577521E-3</v>
      </c>
      <c r="BJ19" s="9">
        <f>BJ12/BJ15</f>
        <v>0.93471972728891195</v>
      </c>
      <c r="BK19" s="9">
        <f>IF(BH6=0,1,BK12/BK15)</f>
        <v>1</v>
      </c>
      <c r="BL19" s="9">
        <f>IF(BH6=0,1,BL12/BL15)</f>
        <v>1</v>
      </c>
      <c r="BN19" s="8" t="s">
        <v>77</v>
      </c>
      <c r="BO19" s="9">
        <f>IF(BO6=0,1,(1+BO15*BO13+BO13^2)/BO17)</f>
        <v>1</v>
      </c>
      <c r="BP19" s="9">
        <f>BP12/BP15</f>
        <v>4.0155050228577521E-3</v>
      </c>
      <c r="BQ19" s="9">
        <f>BQ12/BQ15</f>
        <v>0.93471972728891195</v>
      </c>
      <c r="BR19" s="9">
        <f>IF(BO6=0,1,BR12/BR15)</f>
        <v>1</v>
      </c>
      <c r="BS19" s="9">
        <f>IF(BO6=0,1,BS12/BS15)</f>
        <v>1</v>
      </c>
      <c r="BU19" s="8" t="s">
        <v>77</v>
      </c>
      <c r="BV19" s="9">
        <f>IF(BV6=0,1,(1+BV15*BV13+BV13^2)/BV17)</f>
        <v>1</v>
      </c>
      <c r="BW19" s="9">
        <f>BW12/BW15</f>
        <v>4.0155050228577521E-3</v>
      </c>
      <c r="BX19" s="9">
        <f>BX12/BX15</f>
        <v>0.93471972728891195</v>
      </c>
      <c r="BY19" s="9">
        <f>IF(BV6=0,1,BY12/BY15)</f>
        <v>1</v>
      </c>
      <c r="BZ19" s="9">
        <f>IF(BV6=0,1,BZ12/BZ15)</f>
        <v>1</v>
      </c>
      <c r="CB19" s="8" t="s">
        <v>77</v>
      </c>
      <c r="CC19" s="9">
        <f>IF(CC6=0,1,(1+CC15*CC13+CC13^2)/CC17)</f>
        <v>1</v>
      </c>
      <c r="CD19" s="9">
        <f>CD12/CD15</f>
        <v>4.0155050228577521E-3</v>
      </c>
      <c r="CE19" s="9">
        <f>CE12/CE15</f>
        <v>0.93471972728891195</v>
      </c>
      <c r="CF19" s="9">
        <f>IF(CC6=0,1,CF12/CF15)</f>
        <v>1</v>
      </c>
      <c r="CG19" s="9">
        <f>IF(CC6=0,1,CG12/CG15)</f>
        <v>1</v>
      </c>
      <c r="CI19" s="8" t="s">
        <v>77</v>
      </c>
      <c r="CJ19" s="9">
        <f>IF(CJ6=0,1,(1+CJ15*CJ13+CJ13^2)/CJ17)</f>
        <v>1</v>
      </c>
      <c r="CK19" s="9">
        <f>CK12/CK15</f>
        <v>4.0155050228577521E-3</v>
      </c>
      <c r="CL19" s="9">
        <f>CL12/CL15</f>
        <v>0.93471972728891195</v>
      </c>
      <c r="CM19" s="9">
        <f>IF(CJ6=0,1,CM12/CM15)</f>
        <v>1</v>
      </c>
      <c r="CN19" s="9">
        <f>IF(CJ6=0,1,CN12/CN15)</f>
        <v>1</v>
      </c>
    </row>
    <row r="20" spans="2:97" hidden="1" x14ac:dyDescent="0.15">
      <c r="G20" s="4"/>
      <c r="J20" s="8" t="s">
        <v>78</v>
      </c>
      <c r="K20" s="10">
        <f>IF(K6=0,0,2*(K13^2-1)/K17)</f>
        <v>0</v>
      </c>
      <c r="L20" s="10">
        <f>L13/L15</f>
        <v>8.0310100457155042E-3</v>
      </c>
      <c r="M20" s="10">
        <f>M13/M15</f>
        <v>-1.8694394545778239</v>
      </c>
      <c r="N20" s="10">
        <f>IF(K6=0,0,N13/N15)</f>
        <v>0</v>
      </c>
      <c r="O20" s="10">
        <f>IF(K6=0,0,O13/O15)</f>
        <v>0</v>
      </c>
      <c r="Q20" s="8" t="s">
        <v>78</v>
      </c>
      <c r="R20" s="10">
        <f>IF(R6=0,0,2*(R13^2-1)/R17)</f>
        <v>0</v>
      </c>
      <c r="S20" s="10">
        <f>S13/S15</f>
        <v>8.0310100457155042E-3</v>
      </c>
      <c r="T20" s="10">
        <f>T13/T15</f>
        <v>-1.8694394545778239</v>
      </c>
      <c r="U20" s="10">
        <f>IF(R6=0,0,U13/U15)</f>
        <v>0</v>
      </c>
      <c r="V20" s="10">
        <f>IF(R6=0,0,V13/V15)</f>
        <v>0</v>
      </c>
      <c r="X20" s="8" t="s">
        <v>78</v>
      </c>
      <c r="Y20" s="10">
        <f>IF(Y6=0,0,2*(Y13^2-1)/Y17)</f>
        <v>0</v>
      </c>
      <c r="Z20" s="10">
        <f>Z13/Z15</f>
        <v>8.0310100457155042E-3</v>
      </c>
      <c r="AA20" s="10">
        <f>AA13/AA15</f>
        <v>-1.8694394545778239</v>
      </c>
      <c r="AB20" s="10">
        <f>IF(Y6=0,0,AB13/AB15)</f>
        <v>0</v>
      </c>
      <c r="AC20" s="10">
        <f>IF(Y6=0,0,AC13/AC15)</f>
        <v>0</v>
      </c>
      <c r="AE20" s="8" t="s">
        <v>78</v>
      </c>
      <c r="AF20" s="10">
        <f>IF(AF6=0,0,2*(AF13^2-1)/AF17)</f>
        <v>0</v>
      </c>
      <c r="AG20" s="10">
        <f>AG13/AG15</f>
        <v>8.0310100457155042E-3</v>
      </c>
      <c r="AH20" s="10">
        <f>AH13/AH15</f>
        <v>-1.8694394545778239</v>
      </c>
      <c r="AI20" s="10">
        <f>IF(AF6=0,0,AI13/AI15)</f>
        <v>0</v>
      </c>
      <c r="AJ20" s="10">
        <f>IF(AF6=0,0,AJ13/AJ15)</f>
        <v>0</v>
      </c>
      <c r="AL20" s="8" t="s">
        <v>78</v>
      </c>
      <c r="AM20" s="10">
        <f>IF(AM6=0,0,2*(AM13^2-1)/AM17)</f>
        <v>0</v>
      </c>
      <c r="AN20" s="10">
        <f>AN13/AN15</f>
        <v>8.0310100457155042E-3</v>
      </c>
      <c r="AO20" s="10">
        <f>AO13/AO15</f>
        <v>-1.8694394545778239</v>
      </c>
      <c r="AP20" s="10">
        <f>IF(AM6=0,0,AP13/AP15)</f>
        <v>0</v>
      </c>
      <c r="AQ20" s="10">
        <f>IF(AM6=0,0,AQ13/AQ15)</f>
        <v>0</v>
      </c>
      <c r="AS20" s="8" t="s">
        <v>78</v>
      </c>
      <c r="AT20" s="10">
        <f>IF(AT6=0,0,2*(AT13^2-1)/AT17)</f>
        <v>0</v>
      </c>
      <c r="AU20" s="10">
        <f>AU13/AU15</f>
        <v>8.0310100457155042E-3</v>
      </c>
      <c r="AV20" s="10">
        <f>AV13/AV15</f>
        <v>-1.8694394545778239</v>
      </c>
      <c r="AW20" s="10">
        <f>IF(AT6=0,0,AW13/AW15)</f>
        <v>0</v>
      </c>
      <c r="AX20" s="10">
        <f>IF(AT6=0,0,AX13/AX15)</f>
        <v>0</v>
      </c>
      <c r="AZ20" s="8" t="s">
        <v>78</v>
      </c>
      <c r="BA20" s="10">
        <f>IF(BA6=0,0,2*(BA13^2-1)/BA17)</f>
        <v>0</v>
      </c>
      <c r="BB20" s="10">
        <f>BB13/BB15</f>
        <v>8.0310100457155042E-3</v>
      </c>
      <c r="BC20" s="10">
        <f>BC13/BC15</f>
        <v>-1.8694394545778239</v>
      </c>
      <c r="BD20" s="10">
        <f>IF(BA6=0,0,BD13/BD15)</f>
        <v>0</v>
      </c>
      <c r="BE20" s="10">
        <f>IF(BA6=0,0,BE13/BE15)</f>
        <v>0</v>
      </c>
      <c r="BG20" s="8" t="s">
        <v>78</v>
      </c>
      <c r="BH20" s="10">
        <f>IF(BH6=0,0,2*(BH13^2-1)/BH17)</f>
        <v>0</v>
      </c>
      <c r="BI20" s="10">
        <f>BI13/BI15</f>
        <v>8.0310100457155042E-3</v>
      </c>
      <c r="BJ20" s="10">
        <f>BJ13/BJ15</f>
        <v>-1.8694394545778239</v>
      </c>
      <c r="BK20" s="10">
        <f>IF(BH6=0,0,BK13/BK15)</f>
        <v>0</v>
      </c>
      <c r="BL20" s="10">
        <f>IF(BH6=0,0,BL13/BL15)</f>
        <v>0</v>
      </c>
      <c r="BN20" s="8" t="s">
        <v>78</v>
      </c>
      <c r="BO20" s="10">
        <f>IF(BO6=0,0,2*(BO13^2-1)/BO17)</f>
        <v>0</v>
      </c>
      <c r="BP20" s="10">
        <f>BP13/BP15</f>
        <v>8.0310100457155042E-3</v>
      </c>
      <c r="BQ20" s="10">
        <f>BQ13/BQ15</f>
        <v>-1.8694394545778239</v>
      </c>
      <c r="BR20" s="10">
        <f>IF(BO6=0,0,BR13/BR15)</f>
        <v>0</v>
      </c>
      <c r="BS20" s="10">
        <f>IF(BO6=0,0,BS13/BS15)</f>
        <v>0</v>
      </c>
      <c r="BU20" s="8" t="s">
        <v>78</v>
      </c>
      <c r="BV20" s="10">
        <f>IF(BV6=0,0,2*(BV13^2-1)/BV17)</f>
        <v>0</v>
      </c>
      <c r="BW20" s="10">
        <f>BW13/BW15</f>
        <v>8.0310100457155042E-3</v>
      </c>
      <c r="BX20" s="10">
        <f>BX13/BX15</f>
        <v>-1.8694394545778239</v>
      </c>
      <c r="BY20" s="10">
        <f>IF(BV6=0,0,BY13/BY15)</f>
        <v>0</v>
      </c>
      <c r="BZ20" s="10">
        <f>IF(BV6=0,0,BZ13/BZ15)</f>
        <v>0</v>
      </c>
      <c r="CB20" s="8" t="s">
        <v>78</v>
      </c>
      <c r="CC20" s="10">
        <f>IF(CC6=0,0,2*(CC13^2-1)/CC17)</f>
        <v>0</v>
      </c>
      <c r="CD20" s="10">
        <f>CD13/CD15</f>
        <v>8.0310100457155042E-3</v>
      </c>
      <c r="CE20" s="10">
        <f>CE13/CE15</f>
        <v>-1.8694394545778239</v>
      </c>
      <c r="CF20" s="10">
        <f>IF(CC6=0,0,CF13/CF15)</f>
        <v>0</v>
      </c>
      <c r="CG20" s="10">
        <f>IF(CC6=0,0,CG13/CG15)</f>
        <v>0</v>
      </c>
      <c r="CI20" s="8" t="s">
        <v>78</v>
      </c>
      <c r="CJ20" s="10">
        <f>IF(CJ6=0,0,2*(CJ13^2-1)/CJ17)</f>
        <v>0</v>
      </c>
      <c r="CK20" s="10">
        <f>CK13/CK15</f>
        <v>8.0310100457155042E-3</v>
      </c>
      <c r="CL20" s="10">
        <f>CL13/CL15</f>
        <v>-1.8694394545778239</v>
      </c>
      <c r="CM20" s="10">
        <f>IF(CJ6=0,0,CM13/CM15)</f>
        <v>0</v>
      </c>
      <c r="CN20" s="10">
        <f>IF(CJ6=0,0,CN13/CN15)</f>
        <v>0</v>
      </c>
    </row>
    <row r="21" spans="2:97" hidden="1" x14ac:dyDescent="0.15">
      <c r="G21" s="4"/>
      <c r="J21" s="8" t="s">
        <v>79</v>
      </c>
      <c r="K21" s="10">
        <f>IF(K6=0,0,(1-K15*K13+K13^2)/K17)</f>
        <v>0</v>
      </c>
      <c r="L21" s="10">
        <f>L14/L15</f>
        <v>4.0155050228577521E-3</v>
      </c>
      <c r="M21" s="10">
        <f>M14/M15</f>
        <v>0.93471972728891195</v>
      </c>
      <c r="N21" s="10">
        <f>IF(K6=0,0,N14/N15)</f>
        <v>0</v>
      </c>
      <c r="O21" s="10">
        <f>IF(K6=0,0,O14/O15)</f>
        <v>0</v>
      </c>
      <c r="Q21" s="8" t="s">
        <v>79</v>
      </c>
      <c r="R21" s="10">
        <f>IF(R6=0,0,(1-R15*R13+R13^2)/R17)</f>
        <v>0</v>
      </c>
      <c r="S21" s="10">
        <f>S14/S15</f>
        <v>4.0155050228577521E-3</v>
      </c>
      <c r="T21" s="10">
        <f>T14/T15</f>
        <v>0.93471972728891195</v>
      </c>
      <c r="U21" s="10">
        <f>IF(R6=0,0,U14/U15)</f>
        <v>0</v>
      </c>
      <c r="V21" s="10">
        <f>IF(R6=0,0,V14/V15)</f>
        <v>0</v>
      </c>
      <c r="X21" s="8" t="s">
        <v>79</v>
      </c>
      <c r="Y21" s="10">
        <f>IF(Y6=0,0,(1-Y15*Y13+Y13^2)/Y17)</f>
        <v>0</v>
      </c>
      <c r="Z21" s="10">
        <f>Z14/Z15</f>
        <v>4.0155050228577521E-3</v>
      </c>
      <c r="AA21" s="10">
        <f>AA14/AA15</f>
        <v>0.93471972728891195</v>
      </c>
      <c r="AB21" s="10">
        <f>IF(Y6=0,0,AB14/AB15)</f>
        <v>0</v>
      </c>
      <c r="AC21" s="10">
        <f>IF(Y6=0,0,AC14/AC15)</f>
        <v>0</v>
      </c>
      <c r="AE21" s="8" t="s">
        <v>79</v>
      </c>
      <c r="AF21" s="10">
        <f>IF(AF6=0,0,(1-AF15*AF13+AF13^2)/AF17)</f>
        <v>0</v>
      </c>
      <c r="AG21" s="10">
        <f>AG14/AG15</f>
        <v>4.0155050228577521E-3</v>
      </c>
      <c r="AH21" s="10">
        <f>AH14/AH15</f>
        <v>0.93471972728891195</v>
      </c>
      <c r="AI21" s="10">
        <f>IF(AF6=0,0,AI14/AI15)</f>
        <v>0</v>
      </c>
      <c r="AJ21" s="10">
        <f>IF(AF6=0,0,AJ14/AJ15)</f>
        <v>0</v>
      </c>
      <c r="AL21" s="8" t="s">
        <v>79</v>
      </c>
      <c r="AM21" s="10">
        <f>IF(AM6=0,0,(1-AM15*AM13+AM13^2)/AM17)</f>
        <v>0</v>
      </c>
      <c r="AN21" s="10">
        <f>AN14/AN15</f>
        <v>4.0155050228577521E-3</v>
      </c>
      <c r="AO21" s="10">
        <f>AO14/AO15</f>
        <v>0.93471972728891195</v>
      </c>
      <c r="AP21" s="10">
        <f>IF(AM6=0,0,AP14/AP15)</f>
        <v>0</v>
      </c>
      <c r="AQ21" s="10">
        <f>IF(AM6=0,0,AQ14/AQ15)</f>
        <v>0</v>
      </c>
      <c r="AS21" s="8" t="s">
        <v>79</v>
      </c>
      <c r="AT21" s="10">
        <f>IF(AT6=0,0,(1-AT15*AT13+AT13^2)/AT17)</f>
        <v>0</v>
      </c>
      <c r="AU21" s="10">
        <f>AU14/AU15</f>
        <v>4.0155050228577521E-3</v>
      </c>
      <c r="AV21" s="10">
        <f>AV14/AV15</f>
        <v>0.93471972728891195</v>
      </c>
      <c r="AW21" s="10">
        <f>IF(AT6=0,0,AW14/AW15)</f>
        <v>0</v>
      </c>
      <c r="AX21" s="10">
        <f>IF(AT6=0,0,AX14/AX15)</f>
        <v>0</v>
      </c>
      <c r="AZ21" s="8" t="s">
        <v>79</v>
      </c>
      <c r="BA21" s="10">
        <f>IF(BA6=0,0,(1-BA15*BA13+BA13^2)/BA17)</f>
        <v>0</v>
      </c>
      <c r="BB21" s="10">
        <f>BB14/BB15</f>
        <v>4.0155050228577521E-3</v>
      </c>
      <c r="BC21" s="10">
        <f>BC14/BC15</f>
        <v>0.93471972728891195</v>
      </c>
      <c r="BD21" s="10">
        <f>IF(BA6=0,0,BD14/BD15)</f>
        <v>0</v>
      </c>
      <c r="BE21" s="10">
        <f>IF(BA6=0,0,BE14/BE15)</f>
        <v>0</v>
      </c>
      <c r="BG21" s="8" t="s">
        <v>79</v>
      </c>
      <c r="BH21" s="10">
        <f>IF(BH6=0,0,(1-BH15*BH13+BH13^2)/BH17)</f>
        <v>0</v>
      </c>
      <c r="BI21" s="10">
        <f>BI14/BI15</f>
        <v>4.0155050228577521E-3</v>
      </c>
      <c r="BJ21" s="10">
        <f>BJ14/BJ15</f>
        <v>0.93471972728891195</v>
      </c>
      <c r="BK21" s="10">
        <f>IF(BH6=0,0,BK14/BK15)</f>
        <v>0</v>
      </c>
      <c r="BL21" s="10">
        <f>IF(BH6=0,0,BL14/BL15)</f>
        <v>0</v>
      </c>
      <c r="BN21" s="8" t="s">
        <v>79</v>
      </c>
      <c r="BO21" s="10">
        <f>IF(BO6=0,0,(1-BO15*BO13+BO13^2)/BO17)</f>
        <v>0</v>
      </c>
      <c r="BP21" s="10">
        <f>BP14/BP15</f>
        <v>4.0155050228577521E-3</v>
      </c>
      <c r="BQ21" s="10">
        <f>BQ14/BQ15</f>
        <v>0.93471972728891195</v>
      </c>
      <c r="BR21" s="10">
        <f>IF(BO6=0,0,BR14/BR15)</f>
        <v>0</v>
      </c>
      <c r="BS21" s="10">
        <f>IF(BO6=0,0,BS14/BS15)</f>
        <v>0</v>
      </c>
      <c r="BU21" s="8" t="s">
        <v>79</v>
      </c>
      <c r="BV21" s="10">
        <f>IF(BV6=0,0,(1-BV15*BV13+BV13^2)/BV17)</f>
        <v>0</v>
      </c>
      <c r="BW21" s="10">
        <f>BW14/BW15</f>
        <v>4.0155050228577521E-3</v>
      </c>
      <c r="BX21" s="10">
        <f>BX14/BX15</f>
        <v>0.93471972728891195</v>
      </c>
      <c r="BY21" s="10">
        <f>IF(BV6=0,0,BY14/BY15)</f>
        <v>0</v>
      </c>
      <c r="BZ21" s="10">
        <f>IF(BV6=0,0,BZ14/BZ15)</f>
        <v>0</v>
      </c>
      <c r="CB21" s="8" t="s">
        <v>79</v>
      </c>
      <c r="CC21" s="10">
        <f>IF(CC6=0,0,(1-CC15*CC13+CC13^2)/CC17)</f>
        <v>0</v>
      </c>
      <c r="CD21" s="10">
        <f>CD14/CD15</f>
        <v>4.0155050228577521E-3</v>
      </c>
      <c r="CE21" s="10">
        <f>CE14/CE15</f>
        <v>0.93471972728891195</v>
      </c>
      <c r="CF21" s="10">
        <f>IF(CC6=0,0,CF14/CF15)</f>
        <v>0</v>
      </c>
      <c r="CG21" s="10">
        <f>IF(CC6=0,0,CG14/CG15)</f>
        <v>0</v>
      </c>
      <c r="CI21" s="8" t="s">
        <v>79</v>
      </c>
      <c r="CJ21" s="10">
        <f>IF(CJ6=0,0,(1-CJ15*CJ13+CJ13^2)/CJ17)</f>
        <v>0</v>
      </c>
      <c r="CK21" s="10">
        <f>CK14/CK15</f>
        <v>4.0155050228577521E-3</v>
      </c>
      <c r="CL21" s="10">
        <f>CL14/CL15</f>
        <v>0.93471972728891195</v>
      </c>
      <c r="CM21" s="10">
        <f>IF(CJ6=0,0,CM14/CM15)</f>
        <v>0</v>
      </c>
      <c r="CN21" s="10">
        <f>IF(CJ6=0,0,CN14/CN15)</f>
        <v>0</v>
      </c>
    </row>
    <row r="22" spans="2:97" hidden="1" x14ac:dyDescent="0.15">
      <c r="J22" s="11" t="s">
        <v>80</v>
      </c>
      <c r="K22" s="10">
        <f>IF(K$6=0,0,2*(1-K13^2)/K17)</f>
        <v>0</v>
      </c>
      <c r="L22" s="10">
        <f>-L16/L15</f>
        <v>1.8614084445321082</v>
      </c>
      <c r="M22" s="10">
        <f>-M16/M15</f>
        <v>1.8614084445321082</v>
      </c>
      <c r="N22" s="10">
        <f>IF(K6=0,0,-N16/N15)</f>
        <v>0</v>
      </c>
      <c r="O22" s="10">
        <f>IF(K6=0,0,-O16/O15)</f>
        <v>0</v>
      </c>
      <c r="Q22" s="11" t="s">
        <v>80</v>
      </c>
      <c r="R22" s="10">
        <f>IF(R$6=0,0,2*(1-R13^2)/R17)</f>
        <v>0</v>
      </c>
      <c r="S22" s="10">
        <f>-S16/S15</f>
        <v>1.8614084445321082</v>
      </c>
      <c r="T22" s="10">
        <f>-T16/T15</f>
        <v>1.8614084445321082</v>
      </c>
      <c r="U22" s="10">
        <f>IF(R6=0,0,-U16/U15)</f>
        <v>0</v>
      </c>
      <c r="V22" s="10">
        <f>IF(R6=0,0,-V16/V15)</f>
        <v>0</v>
      </c>
      <c r="X22" s="11" t="s">
        <v>80</v>
      </c>
      <c r="Y22" s="10">
        <f>IF(Y$6=0,0,2*(1-Y13^2)/Y17)</f>
        <v>0</v>
      </c>
      <c r="Z22" s="10">
        <f>-Z16/Z15</f>
        <v>1.8614084445321082</v>
      </c>
      <c r="AA22" s="10">
        <f>-AA16/AA15</f>
        <v>1.8614084445321082</v>
      </c>
      <c r="AB22" s="10">
        <f>IF(Y6=0,0,-AB16/AB15)</f>
        <v>0</v>
      </c>
      <c r="AC22" s="10">
        <f>IF(Y6=0,0,-AC16/AC15)</f>
        <v>0</v>
      </c>
      <c r="AE22" s="11" t="s">
        <v>80</v>
      </c>
      <c r="AF22" s="10">
        <f>IF(AF$6=0,0,2*(1-AF13^2)/AF17)</f>
        <v>0</v>
      </c>
      <c r="AG22" s="10">
        <f>-AG16/AG15</f>
        <v>1.8614084445321082</v>
      </c>
      <c r="AH22" s="10">
        <f>-AH16/AH15</f>
        <v>1.8614084445321082</v>
      </c>
      <c r="AI22" s="10">
        <f>IF(AF6=0,0,-AI16/AI15)</f>
        <v>0</v>
      </c>
      <c r="AJ22" s="10">
        <f>IF(AF6=0,0,-AJ16/AJ15)</f>
        <v>0</v>
      </c>
      <c r="AL22" s="11" t="s">
        <v>80</v>
      </c>
      <c r="AM22" s="10">
        <f>IF(AM$6=0,0,2*(1-AM13^2)/AM17)</f>
        <v>0</v>
      </c>
      <c r="AN22" s="10">
        <f>-AN16/AN15</f>
        <v>1.8614084445321082</v>
      </c>
      <c r="AO22" s="10">
        <f>-AO16/AO15</f>
        <v>1.8614084445321082</v>
      </c>
      <c r="AP22" s="10">
        <f>IF(AM6=0,0,-AP16/AP15)</f>
        <v>0</v>
      </c>
      <c r="AQ22" s="10">
        <f>IF(AM6=0,0,-AQ16/AQ15)</f>
        <v>0</v>
      </c>
      <c r="AS22" s="11" t="s">
        <v>80</v>
      </c>
      <c r="AT22" s="10">
        <f>IF(AT$6=0,0,2*(1-AT13^2)/AT17)</f>
        <v>0</v>
      </c>
      <c r="AU22" s="10">
        <f>-AU16/AU15</f>
        <v>1.8614084445321082</v>
      </c>
      <c r="AV22" s="10">
        <f>-AV16/AV15</f>
        <v>1.8614084445321082</v>
      </c>
      <c r="AW22" s="10">
        <f>IF(AT6=0,0,-AW16/AW15)</f>
        <v>0</v>
      </c>
      <c r="AX22" s="10">
        <f>IF(AT6=0,0,-AX16/AX15)</f>
        <v>0</v>
      </c>
      <c r="AZ22" s="11" t="s">
        <v>80</v>
      </c>
      <c r="BA22" s="10">
        <f>IF(BA$6=0,0,2*(1-BA13^2)/BA17)</f>
        <v>0</v>
      </c>
      <c r="BB22" s="10">
        <f>-BB16/BB15</f>
        <v>1.8614084445321082</v>
      </c>
      <c r="BC22" s="10">
        <f>-BC16/BC15</f>
        <v>1.8614084445321082</v>
      </c>
      <c r="BD22" s="10">
        <f>IF(BA6=0,0,-BD16/BD15)</f>
        <v>0</v>
      </c>
      <c r="BE22" s="10">
        <f>IF(BA6=0,0,-BE16/BE15)</f>
        <v>0</v>
      </c>
      <c r="BG22" s="11" t="s">
        <v>80</v>
      </c>
      <c r="BH22" s="10">
        <f>IF(BH$6=0,0,2*(1-BH13^2)/BH17)</f>
        <v>0</v>
      </c>
      <c r="BI22" s="10">
        <f>-BI16/BI15</f>
        <v>1.8614084445321082</v>
      </c>
      <c r="BJ22" s="10">
        <f>-BJ16/BJ15</f>
        <v>1.8614084445321082</v>
      </c>
      <c r="BK22" s="10">
        <f>IF(BH6=0,0,-BK16/BK15)</f>
        <v>0</v>
      </c>
      <c r="BL22" s="10">
        <f>IF(BH6=0,0,-BL16/BL15)</f>
        <v>0</v>
      </c>
      <c r="BN22" s="11" t="s">
        <v>80</v>
      </c>
      <c r="BO22" s="10">
        <f>IF(BO$6=0,0,2*(1-BO13^2)/BO17)</f>
        <v>0</v>
      </c>
      <c r="BP22" s="10">
        <f>-BP16/BP15</f>
        <v>1.8614084445321082</v>
      </c>
      <c r="BQ22" s="10">
        <f>-BQ16/BQ15</f>
        <v>1.8614084445321082</v>
      </c>
      <c r="BR22" s="10">
        <f>IF(BO6=0,0,-BR16/BR15)</f>
        <v>0</v>
      </c>
      <c r="BS22" s="10">
        <f>IF(BO6=0,0,-BS16/BS15)</f>
        <v>0</v>
      </c>
      <c r="BU22" s="11" t="s">
        <v>80</v>
      </c>
      <c r="BV22" s="10">
        <f>IF(BV$6=0,0,2*(1-BV13^2)/BV17)</f>
        <v>0</v>
      </c>
      <c r="BW22" s="10">
        <f>-BW16/BW15</f>
        <v>1.8614084445321082</v>
      </c>
      <c r="BX22" s="10">
        <f>-BX16/BX15</f>
        <v>1.8614084445321082</v>
      </c>
      <c r="BY22" s="10">
        <f>IF(BV6=0,0,-BY16/BY15)</f>
        <v>0</v>
      </c>
      <c r="BZ22" s="10">
        <f>IF(BV6=0,0,-BZ16/BZ15)</f>
        <v>0</v>
      </c>
      <c r="CB22" s="11" t="s">
        <v>80</v>
      </c>
      <c r="CC22" s="10">
        <f>IF(CC$6=0,0,2*(1-CC13^2)/CC17)</f>
        <v>0</v>
      </c>
      <c r="CD22" s="10">
        <f>-CD16/CD15</f>
        <v>1.8614084445321082</v>
      </c>
      <c r="CE22" s="10">
        <f>-CE16/CE15</f>
        <v>1.8614084445321082</v>
      </c>
      <c r="CF22" s="10">
        <f>IF(CC6=0,0,-CF16/CF15)</f>
        <v>0</v>
      </c>
      <c r="CG22" s="10">
        <f>IF(CC6=0,0,-CG16/CG15)</f>
        <v>0</v>
      </c>
      <c r="CI22" s="11" t="s">
        <v>80</v>
      </c>
      <c r="CJ22" s="10">
        <f>IF(CJ$6=0,0,2*(1-CJ13^2)/CJ17)</f>
        <v>0</v>
      </c>
      <c r="CK22" s="10">
        <f>-CK16/CK15</f>
        <v>1.8614084445321082</v>
      </c>
      <c r="CL22" s="10">
        <f>-CL16/CL15</f>
        <v>1.8614084445321082</v>
      </c>
      <c r="CM22" s="10">
        <f>IF(CJ6=0,0,-CM16/CM15)</f>
        <v>0</v>
      </c>
      <c r="CN22" s="10">
        <f>IF(CJ6=0,0,-CN16/CN15)</f>
        <v>0</v>
      </c>
    </row>
    <row r="23" spans="2:97" ht="12.75" hidden="1" thickBot="1" x14ac:dyDescent="0.2">
      <c r="J23" s="8" t="s">
        <v>81</v>
      </c>
      <c r="K23" s="12">
        <f>IF(K$6=0,0,(K16*K13-(K13^2+1))/K17)</f>
        <v>0</v>
      </c>
      <c r="L23" s="12">
        <f>-L17/L15</f>
        <v>-0.87747046462353917</v>
      </c>
      <c r="M23" s="12">
        <f>-M17/M15</f>
        <v>-0.87747046462353917</v>
      </c>
      <c r="N23" s="12">
        <f>IF(K6=0,0,-N17/N15)</f>
        <v>0</v>
      </c>
      <c r="O23" s="12">
        <f>IF(K6=0,0,-O17/O15)</f>
        <v>0</v>
      </c>
      <c r="Q23" s="8" t="s">
        <v>81</v>
      </c>
      <c r="R23" s="12">
        <f>IF(R$6=0,0,(R16*R13-(R13^2+1))/R17)</f>
        <v>0</v>
      </c>
      <c r="S23" s="12">
        <f>-S17/S15</f>
        <v>-0.87747046462353917</v>
      </c>
      <c r="T23" s="12">
        <f>-T17/T15</f>
        <v>-0.87747046462353917</v>
      </c>
      <c r="U23" s="12">
        <f>IF(R6=0,0,-U17/U15)</f>
        <v>0</v>
      </c>
      <c r="V23" s="12">
        <f>IF(R6=0,0,-V17/V15)</f>
        <v>0</v>
      </c>
      <c r="X23" s="8" t="s">
        <v>81</v>
      </c>
      <c r="Y23" s="12">
        <f>IF(Y$6=0,0,(Y16*Y13-(Y13^2+1))/Y17)</f>
        <v>0</v>
      </c>
      <c r="Z23" s="12">
        <f>-Z17/Z15</f>
        <v>-0.87747046462353917</v>
      </c>
      <c r="AA23" s="12">
        <f>-AA17/AA15</f>
        <v>-0.87747046462353917</v>
      </c>
      <c r="AB23" s="12">
        <f>IF(Y6=0,0,-AB17/AB15)</f>
        <v>0</v>
      </c>
      <c r="AC23" s="12">
        <f>IF(Y6=0,0,-AC17/AC15)</f>
        <v>0</v>
      </c>
      <c r="AE23" s="8" t="s">
        <v>81</v>
      </c>
      <c r="AF23" s="12">
        <f>IF(AF$6=0,0,(AF16*AF13-(AF13^2+1))/AF17)</f>
        <v>0</v>
      </c>
      <c r="AG23" s="12">
        <f>-AG17/AG15</f>
        <v>-0.87747046462353917</v>
      </c>
      <c r="AH23" s="12">
        <f>-AH17/AH15</f>
        <v>-0.87747046462353917</v>
      </c>
      <c r="AI23" s="12">
        <f>IF(AF6=0,0,-AI17/AI15)</f>
        <v>0</v>
      </c>
      <c r="AJ23" s="12">
        <f>IF(AF6=0,0,-AJ17/AJ15)</f>
        <v>0</v>
      </c>
      <c r="AL23" s="8" t="s">
        <v>81</v>
      </c>
      <c r="AM23" s="12">
        <f>IF(AM$6=0,0,(AM16*AM13-(AM13^2+1))/AM17)</f>
        <v>0</v>
      </c>
      <c r="AN23" s="12">
        <f>-AN17/AN15</f>
        <v>-0.87747046462353917</v>
      </c>
      <c r="AO23" s="12">
        <f>-AO17/AO15</f>
        <v>-0.87747046462353917</v>
      </c>
      <c r="AP23" s="12">
        <f>IF(AM6=0,0,-AP17/AP15)</f>
        <v>0</v>
      </c>
      <c r="AQ23" s="12">
        <f>IF(AM6=0,0,-AQ17/AQ15)</f>
        <v>0</v>
      </c>
      <c r="AS23" s="8" t="s">
        <v>81</v>
      </c>
      <c r="AT23" s="12">
        <f>IF(AT$6=0,0,(AT16*AT13-(AT13^2+1))/AT17)</f>
        <v>0</v>
      </c>
      <c r="AU23" s="12">
        <f>-AU17/AU15</f>
        <v>-0.87747046462353917</v>
      </c>
      <c r="AV23" s="12">
        <f>-AV17/AV15</f>
        <v>-0.87747046462353917</v>
      </c>
      <c r="AW23" s="12">
        <f>IF(AT6=0,0,-AW17/AW15)</f>
        <v>0</v>
      </c>
      <c r="AX23" s="12">
        <f>IF(AT6=0,0,-AX17/AX15)</f>
        <v>0</v>
      </c>
      <c r="AZ23" s="8" t="s">
        <v>81</v>
      </c>
      <c r="BA23" s="12">
        <f>IF(BA$6=0,0,(BA16*BA13-(BA13^2+1))/BA17)</f>
        <v>0</v>
      </c>
      <c r="BB23" s="12">
        <f>-BB17/BB15</f>
        <v>-0.87747046462353917</v>
      </c>
      <c r="BC23" s="12">
        <f>-BC17/BC15</f>
        <v>-0.87747046462353917</v>
      </c>
      <c r="BD23" s="12">
        <f>IF(BA6=0,0,-BD17/BD15)</f>
        <v>0</v>
      </c>
      <c r="BE23" s="12">
        <f>IF(BA6=0,0,-BE17/BE15)</f>
        <v>0</v>
      </c>
      <c r="BG23" s="8" t="s">
        <v>81</v>
      </c>
      <c r="BH23" s="12">
        <f>IF(BH$6=0,0,(BH16*BH13-(BH13^2+1))/BH17)</f>
        <v>0</v>
      </c>
      <c r="BI23" s="12">
        <f>-BI17/BI15</f>
        <v>-0.87747046462353917</v>
      </c>
      <c r="BJ23" s="12">
        <f>-BJ17/BJ15</f>
        <v>-0.87747046462353917</v>
      </c>
      <c r="BK23" s="12">
        <f>IF(BH6=0,0,-BK17/BK15)</f>
        <v>0</v>
      </c>
      <c r="BL23" s="12">
        <f>IF(BH6=0,0,-BL17/BL15)</f>
        <v>0</v>
      </c>
      <c r="BN23" s="8" t="s">
        <v>81</v>
      </c>
      <c r="BO23" s="12">
        <f>IF(BO$6=0,0,(BO16*BO13-(BO13^2+1))/BO17)</f>
        <v>0</v>
      </c>
      <c r="BP23" s="12">
        <f>-BP17/BP15</f>
        <v>-0.87747046462353917</v>
      </c>
      <c r="BQ23" s="12">
        <f>-BQ17/BQ15</f>
        <v>-0.87747046462353917</v>
      </c>
      <c r="BR23" s="12">
        <f>IF(BO6=0,0,-BR17/BR15)</f>
        <v>0</v>
      </c>
      <c r="BS23" s="12">
        <f>IF(BO6=0,0,-BS17/BS15)</f>
        <v>0</v>
      </c>
      <c r="BU23" s="8" t="s">
        <v>81</v>
      </c>
      <c r="BV23" s="12">
        <f>IF(BV$6=0,0,(BV16*BV13-(BV13^2+1))/BV17)</f>
        <v>0</v>
      </c>
      <c r="BW23" s="12">
        <f>-BW17/BW15</f>
        <v>-0.87747046462353917</v>
      </c>
      <c r="BX23" s="12">
        <f>-BX17/BX15</f>
        <v>-0.87747046462353917</v>
      </c>
      <c r="BY23" s="12">
        <f>IF(BV6=0,0,-BY17/BY15)</f>
        <v>0</v>
      </c>
      <c r="BZ23" s="12">
        <f>IF(BV6=0,0,-BZ17/BZ15)</f>
        <v>0</v>
      </c>
      <c r="CB23" s="8" t="s">
        <v>81</v>
      </c>
      <c r="CC23" s="12">
        <f>IF(CC$6=0,0,(CC16*CC13-(CC13^2+1))/CC17)</f>
        <v>0</v>
      </c>
      <c r="CD23" s="12">
        <f>-CD17/CD15</f>
        <v>-0.87747046462353917</v>
      </c>
      <c r="CE23" s="12">
        <f>-CE17/CE15</f>
        <v>-0.87747046462353917</v>
      </c>
      <c r="CF23" s="12">
        <f>IF(CC6=0,0,-CF17/CF15)</f>
        <v>0</v>
      </c>
      <c r="CG23" s="12">
        <f>IF(CC6=0,0,-CG17/CG15)</f>
        <v>0</v>
      </c>
      <c r="CI23" s="8" t="s">
        <v>81</v>
      </c>
      <c r="CJ23" s="12">
        <f>IF(CJ$6=0,0,(CJ16*CJ13-(CJ13^2+1))/CJ17)</f>
        <v>0</v>
      </c>
      <c r="CK23" s="12">
        <f>-CK17/CK15</f>
        <v>-0.87747046462353917</v>
      </c>
      <c r="CL23" s="12">
        <f>-CL17/CL15</f>
        <v>-0.87747046462353917</v>
      </c>
      <c r="CM23" s="12">
        <f>IF(CJ6=0,0,-CM17/CM15)</f>
        <v>0</v>
      </c>
      <c r="CN23" s="12">
        <f>IF(CJ6=0,0,-CN17/CN15)</f>
        <v>0</v>
      </c>
    </row>
    <row r="24" spans="2:97" hidden="1" x14ac:dyDescent="0.15"/>
    <row r="25" spans="2:97" hidden="1" x14ac:dyDescent="0.15">
      <c r="B25" s="2" t="s">
        <v>41</v>
      </c>
      <c r="E25" s="8" t="s">
        <v>42</v>
      </c>
      <c r="K25" s="8" t="s">
        <v>61</v>
      </c>
      <c r="L25" s="8"/>
      <c r="R25" s="8" t="s">
        <v>62</v>
      </c>
      <c r="T25" s="8"/>
      <c r="Y25" s="8" t="s">
        <v>63</v>
      </c>
      <c r="AA25" s="8"/>
      <c r="AF25" s="8" t="s">
        <v>64</v>
      </c>
      <c r="AH25" s="8"/>
      <c r="AM25" s="8" t="s">
        <v>65</v>
      </c>
      <c r="AO25" s="8"/>
      <c r="AT25" s="8" t="s">
        <v>66</v>
      </c>
      <c r="AV25" s="8"/>
      <c r="BA25" s="8" t="s">
        <v>67</v>
      </c>
      <c r="BC25" s="8"/>
      <c r="BH25" s="8" t="s">
        <v>68</v>
      </c>
      <c r="BJ25" s="8"/>
      <c r="BO25" s="8" t="s">
        <v>69</v>
      </c>
      <c r="BQ25" s="8"/>
      <c r="BV25" s="8" t="s">
        <v>70</v>
      </c>
      <c r="BX25" s="8"/>
      <c r="CC25" s="8" t="s">
        <v>71</v>
      </c>
      <c r="CE25" s="8"/>
      <c r="CJ25" s="8" t="s">
        <v>72</v>
      </c>
      <c r="CL25" s="8"/>
    </row>
    <row r="26" spans="2:97" hidden="1" x14ac:dyDescent="0.15">
      <c r="E26" s="8">
        <v>48000</v>
      </c>
      <c r="I26" s="8"/>
      <c r="J26" s="8" t="s">
        <v>77</v>
      </c>
      <c r="K26" s="13">
        <f>IF(K$2="EQ",K19,IF(K$2="LSF",N19,IF(K$2="HSF",O19,IF(K$2="LPF",L19,IF(K$2="HPF",M19,K19)))))</f>
        <v>1</v>
      </c>
      <c r="L26" s="11"/>
      <c r="Q26" s="8" t="s">
        <v>77</v>
      </c>
      <c r="R26" s="13">
        <f>IF(R$2="EQ",R19,IF(R$2="LSF",U19,IF(R$2="HSF",V19,IF(R$2="LPF",S19,IF(R$2="HPF",T19,R19)))))</f>
        <v>1</v>
      </c>
      <c r="S26" s="13"/>
      <c r="T26" s="14"/>
      <c r="X26" s="8" t="s">
        <v>77</v>
      </c>
      <c r="Y26" s="13">
        <f>IF(Y$2="EQ",Y19,IF(Y$2="LSF",AB19,IF(Y$2="HSF",AC19,IF(Y$2="LPF",Z19,IF(Y$2="HPF",AA19,Y19)))))</f>
        <v>1</v>
      </c>
      <c r="Z26" s="13"/>
      <c r="AA26" s="14"/>
      <c r="AE26" s="8" t="s">
        <v>77</v>
      </c>
      <c r="AF26" s="13">
        <f>IF(AF$2="EQ",AF19,IF(AF$2="LSF",AI19,IF(AF$2="HSF",AJ19,IF(AF$2="LPF",AG19,IF(AF$2="HPF",AH19,AF19)))))</f>
        <v>1</v>
      </c>
      <c r="AG26" s="13"/>
      <c r="AH26" s="14"/>
      <c r="AL26" s="8" t="s">
        <v>77</v>
      </c>
      <c r="AM26" s="13">
        <f>IF(AM$2="EQ",AM19,IF(AM$2="LSF",AP19,IF(AM$2="HSF",AQ19,IF(AM$2="LPF",AN19,IF(AM$2="HPF",AO19,AM19)))))</f>
        <v>1</v>
      </c>
      <c r="AN26" s="13"/>
      <c r="AO26" s="14"/>
      <c r="AS26" s="8" t="s">
        <v>77</v>
      </c>
      <c r="AT26" s="13">
        <f>IF(AT$2="EQ",AT19,IF(AT$2="LSF",AW19,IF(AT$2="HSF",AX19,IF(AT$2="LPF",AU19,IF(AT$2="HPF",AV19,AT19)))))</f>
        <v>1</v>
      </c>
      <c r="AU26" s="13"/>
      <c r="AV26" s="14"/>
      <c r="AZ26" s="8" t="s">
        <v>77</v>
      </c>
      <c r="BA26" s="13">
        <f>IF(BA$2="EQ",BA19,IF(BA$2="LSF",BD19,IF(BA$2="HSF",BE19,IF(BA$2="LPF",BB19,IF(BA$2="HPF",BC19,BA19)))))</f>
        <v>1</v>
      </c>
      <c r="BB26" s="13"/>
      <c r="BC26" s="14"/>
      <c r="BG26" s="8" t="s">
        <v>77</v>
      </c>
      <c r="BH26" s="13">
        <f>IF(BH$2="EQ",BH19,IF(BH$2="LSF",BK19,IF(BH$2="HSF",BL19,IF(BH$2="LPF",BI19,IF(BH$2="HPF",BJ19,BH19)))))</f>
        <v>1</v>
      </c>
      <c r="BI26" s="13"/>
      <c r="BJ26" s="14"/>
      <c r="BN26" s="8" t="s">
        <v>77</v>
      </c>
      <c r="BO26" s="13">
        <f>IF(BO$2="EQ",BO19,IF(BO$2="LSF",BR19,IF(BO$2="HSF",BS19,IF(BO$2="LPF",BP19,IF(BO$2="HPF",BQ19,BO19)))))</f>
        <v>1</v>
      </c>
      <c r="BP26" s="13"/>
      <c r="BQ26" s="14"/>
      <c r="BU26" s="8" t="s">
        <v>77</v>
      </c>
      <c r="BV26" s="13">
        <f>IF(BV$2="EQ",BV19,IF(BV$2="LSF",BY19,IF(BV$2="HSF",BZ19,IF(BV$2="LPF",BW19,IF(BV$2="HPF",BX19,BV19)))))</f>
        <v>1</v>
      </c>
      <c r="BW26" s="13"/>
      <c r="BX26" s="14"/>
      <c r="CB26" s="8" t="s">
        <v>77</v>
      </c>
      <c r="CC26" s="13">
        <f>IF(CC$2="EQ",CC19,IF(CC$2="LSF",CF19,IF(CC$2="HSF",CG19,IF(CC$2="LPF",CD19,IF(CC$2="HPF",CE19,CC19)))))</f>
        <v>1</v>
      </c>
      <c r="CD26" s="13"/>
      <c r="CE26" s="14"/>
      <c r="CI26" s="8" t="s">
        <v>77</v>
      </c>
      <c r="CJ26" s="13">
        <f>IF(CJ$2="EQ",CJ19,IF(CJ$2="LSF",CM19,IF(CJ$2="HSF",CN19,IF(CJ$2="LPF",CK19,IF(CJ$2="HPF",CL19,CJ19)))))</f>
        <v>1</v>
      </c>
      <c r="CK26" s="13"/>
      <c r="CL26" s="14"/>
    </row>
    <row r="27" spans="2:97" hidden="1" x14ac:dyDescent="0.15">
      <c r="H27" s="14"/>
      <c r="I27" s="8"/>
      <c r="J27" s="8" t="s">
        <v>78</v>
      </c>
      <c r="K27" s="13">
        <f t="shared" ref="K27:K30" si="0">IF(K$2="EQ",K20,IF(K$2="LSF",N20,IF(K$2="HSF",O20,IF(K$2="LPF",L20,IF(K$2="HPF",M20,K20)))))</f>
        <v>0</v>
      </c>
      <c r="L27" s="8"/>
      <c r="Q27" s="8" t="s">
        <v>78</v>
      </c>
      <c r="R27" s="13">
        <f t="shared" ref="R27:R30" si="1">IF(R$2="EQ",R20,IF(R$2="LSF",U20,IF(R$2="HSF",V20,IF(R$2="LPF",S20,IF(R$2="HPF",T20,R20)))))</f>
        <v>0</v>
      </c>
      <c r="S27" s="13"/>
      <c r="T27" s="14"/>
      <c r="X27" s="8" t="s">
        <v>78</v>
      </c>
      <c r="Y27" s="13">
        <f t="shared" ref="Y27:Y30" si="2">IF(Y$2="EQ",Y20,IF(Y$2="LSF",AB20,IF(Y$2="HSF",AC20,IF(Y$2="LPF",Z20,IF(Y$2="HPF",AA20,Y20)))))</f>
        <v>0</v>
      </c>
      <c r="Z27" s="13"/>
      <c r="AA27" s="14"/>
      <c r="AE27" s="8" t="s">
        <v>78</v>
      </c>
      <c r="AF27" s="13">
        <f t="shared" ref="AF27:AF30" si="3">IF(AF$2="EQ",AF20,IF(AF$2="LSF",AI20,IF(AF$2="HSF",AJ20,IF(AF$2="LPF",AG20,IF(AF$2="HPF",AH20,AF20)))))</f>
        <v>0</v>
      </c>
      <c r="AG27" s="13"/>
      <c r="AH27" s="14"/>
      <c r="AL27" s="8" t="s">
        <v>78</v>
      </c>
      <c r="AM27" s="13">
        <f t="shared" ref="AM27:AM30" si="4">IF(AM$2="EQ",AM20,IF(AM$2="LSF",AP20,IF(AM$2="HSF",AQ20,IF(AM$2="LPF",AN20,IF(AM$2="HPF",AO20,AM20)))))</f>
        <v>0</v>
      </c>
      <c r="AN27" s="13"/>
      <c r="AO27" s="14"/>
      <c r="AS27" s="8" t="s">
        <v>78</v>
      </c>
      <c r="AT27" s="13">
        <f t="shared" ref="AT27:AT30" si="5">IF(AT$2="EQ",AT20,IF(AT$2="LSF",AW20,IF(AT$2="HSF",AX20,IF(AT$2="LPF",AU20,IF(AT$2="HPF",AV20,AT20)))))</f>
        <v>0</v>
      </c>
      <c r="AU27" s="13"/>
      <c r="AV27" s="14"/>
      <c r="AZ27" s="8" t="s">
        <v>78</v>
      </c>
      <c r="BA27" s="13">
        <f t="shared" ref="BA27:BA30" si="6">IF(BA$2="EQ",BA20,IF(BA$2="LSF",BD20,IF(BA$2="HSF",BE20,IF(BA$2="LPF",BB20,IF(BA$2="HPF",BC20,BA20)))))</f>
        <v>0</v>
      </c>
      <c r="BB27" s="13"/>
      <c r="BC27" s="14"/>
      <c r="BG27" s="8" t="s">
        <v>78</v>
      </c>
      <c r="BH27" s="13">
        <f t="shared" ref="BH27:BH30" si="7">IF(BH$2="EQ",BH20,IF(BH$2="LSF",BK20,IF(BH$2="HSF",BL20,IF(BH$2="LPF",BI20,IF(BH$2="HPF",BJ20,BH20)))))</f>
        <v>0</v>
      </c>
      <c r="BI27" s="13"/>
      <c r="BJ27" s="14"/>
      <c r="BN27" s="8" t="s">
        <v>78</v>
      </c>
      <c r="BO27" s="13">
        <f t="shared" ref="BO27:BO30" si="8">IF(BO$2="EQ",BO20,IF(BO$2="LSF",BR20,IF(BO$2="HSF",BS20,IF(BO$2="LPF",BP20,IF(BO$2="HPF",BQ20,BO20)))))</f>
        <v>0</v>
      </c>
      <c r="BP27" s="13"/>
      <c r="BQ27" s="14"/>
      <c r="BU27" s="8" t="s">
        <v>78</v>
      </c>
      <c r="BV27" s="13">
        <f t="shared" ref="BV27:BV30" si="9">IF(BV$2="EQ",BV20,IF(BV$2="LSF",BY20,IF(BV$2="HSF",BZ20,IF(BV$2="LPF",BW20,IF(BV$2="HPF",BX20,BV20)))))</f>
        <v>0</v>
      </c>
      <c r="BW27" s="13"/>
      <c r="BX27" s="14"/>
      <c r="CB27" s="8" t="s">
        <v>78</v>
      </c>
      <c r="CC27" s="13">
        <f t="shared" ref="CC27:CC30" si="10">IF(CC$2="EQ",CC20,IF(CC$2="LSF",CF20,IF(CC$2="HSF",CG20,IF(CC$2="LPF",CD20,IF(CC$2="HPF",CE20,CC20)))))</f>
        <v>0</v>
      </c>
      <c r="CD27" s="13"/>
      <c r="CE27" s="14"/>
      <c r="CI27" s="8" t="s">
        <v>78</v>
      </c>
      <c r="CJ27" s="13">
        <f t="shared" ref="CJ27:CJ30" si="11">IF(CJ$2="EQ",CJ20,IF(CJ$2="LSF",CM20,IF(CJ$2="HSF",CN20,IF(CJ$2="LPF",CK20,IF(CJ$2="HPF",CL20,CJ20)))))</f>
        <v>0</v>
      </c>
      <c r="CK27" s="13"/>
      <c r="CL27" s="14"/>
    </row>
    <row r="28" spans="2:97" hidden="1" x14ac:dyDescent="0.15">
      <c r="B28" s="2" t="s">
        <v>60</v>
      </c>
      <c r="E28" s="15" t="s">
        <v>43</v>
      </c>
      <c r="H28" s="14"/>
      <c r="I28" s="8"/>
      <c r="J28" s="8" t="s">
        <v>79</v>
      </c>
      <c r="K28" s="13">
        <f t="shared" si="0"/>
        <v>0</v>
      </c>
      <c r="L28" s="13"/>
      <c r="Q28" s="8" t="s">
        <v>79</v>
      </c>
      <c r="R28" s="13">
        <f t="shared" si="1"/>
        <v>0</v>
      </c>
      <c r="S28" s="13"/>
      <c r="T28" s="14"/>
      <c r="X28" s="8" t="s">
        <v>79</v>
      </c>
      <c r="Y28" s="13">
        <f t="shared" si="2"/>
        <v>0</v>
      </c>
      <c r="Z28" s="13"/>
      <c r="AA28" s="14"/>
      <c r="AE28" s="8" t="s">
        <v>79</v>
      </c>
      <c r="AF28" s="13">
        <f t="shared" si="3"/>
        <v>0</v>
      </c>
      <c r="AG28" s="13"/>
      <c r="AH28" s="14"/>
      <c r="AL28" s="8" t="s">
        <v>79</v>
      </c>
      <c r="AM28" s="13">
        <f t="shared" si="4"/>
        <v>0</v>
      </c>
      <c r="AN28" s="13"/>
      <c r="AO28" s="14"/>
      <c r="AS28" s="8" t="s">
        <v>79</v>
      </c>
      <c r="AT28" s="13">
        <f t="shared" si="5"/>
        <v>0</v>
      </c>
      <c r="AU28" s="13"/>
      <c r="AV28" s="14"/>
      <c r="AZ28" s="8" t="s">
        <v>79</v>
      </c>
      <c r="BA28" s="13">
        <f t="shared" si="6"/>
        <v>0</v>
      </c>
      <c r="BB28" s="13"/>
      <c r="BC28" s="14"/>
      <c r="BG28" s="8" t="s">
        <v>79</v>
      </c>
      <c r="BH28" s="13">
        <f t="shared" si="7"/>
        <v>0</v>
      </c>
      <c r="BI28" s="13"/>
      <c r="BJ28" s="14"/>
      <c r="BN28" s="8" t="s">
        <v>79</v>
      </c>
      <c r="BO28" s="13">
        <f t="shared" si="8"/>
        <v>0</v>
      </c>
      <c r="BP28" s="13"/>
      <c r="BQ28" s="14"/>
      <c r="BU28" s="8" t="s">
        <v>79</v>
      </c>
      <c r="BV28" s="13">
        <f t="shared" si="9"/>
        <v>0</v>
      </c>
      <c r="BW28" s="13"/>
      <c r="BX28" s="14"/>
      <c r="CB28" s="8" t="s">
        <v>79</v>
      </c>
      <c r="CC28" s="13">
        <f t="shared" si="10"/>
        <v>0</v>
      </c>
      <c r="CD28" s="13"/>
      <c r="CE28" s="14"/>
      <c r="CI28" s="8" t="s">
        <v>79</v>
      </c>
      <c r="CJ28" s="13">
        <f t="shared" si="11"/>
        <v>0</v>
      </c>
      <c r="CK28" s="13"/>
      <c r="CL28" s="14"/>
    </row>
    <row r="29" spans="2:97" hidden="1" x14ac:dyDescent="0.15">
      <c r="B29" s="8">
        <v>100</v>
      </c>
      <c r="E29" s="3">
        <v>20</v>
      </c>
      <c r="H29" s="14"/>
      <c r="I29" s="11"/>
      <c r="J29" s="11" t="s">
        <v>80</v>
      </c>
      <c r="K29" s="13">
        <f t="shared" si="0"/>
        <v>0</v>
      </c>
      <c r="L29" s="13"/>
      <c r="Q29" s="11" t="s">
        <v>80</v>
      </c>
      <c r="R29" s="13">
        <f t="shared" si="1"/>
        <v>0</v>
      </c>
      <c r="S29" s="13"/>
      <c r="X29" s="11" t="s">
        <v>80</v>
      </c>
      <c r="Y29" s="13">
        <f t="shared" si="2"/>
        <v>0</v>
      </c>
      <c r="Z29" s="13"/>
      <c r="AE29" s="11" t="s">
        <v>80</v>
      </c>
      <c r="AF29" s="13">
        <f t="shared" si="3"/>
        <v>0</v>
      </c>
      <c r="AG29" s="13"/>
      <c r="AL29" s="11" t="s">
        <v>80</v>
      </c>
      <c r="AM29" s="13">
        <f t="shared" si="4"/>
        <v>0</v>
      </c>
      <c r="AN29" s="13"/>
      <c r="AS29" s="11" t="s">
        <v>80</v>
      </c>
      <c r="AT29" s="13">
        <f t="shared" si="5"/>
        <v>0</v>
      </c>
      <c r="AU29" s="13"/>
      <c r="AZ29" s="11" t="s">
        <v>80</v>
      </c>
      <c r="BA29" s="13">
        <f t="shared" si="6"/>
        <v>0</v>
      </c>
      <c r="BB29" s="13"/>
      <c r="BG29" s="11" t="s">
        <v>80</v>
      </c>
      <c r="BH29" s="13">
        <f t="shared" si="7"/>
        <v>0</v>
      </c>
      <c r="BI29" s="13"/>
      <c r="BN29" s="11" t="s">
        <v>80</v>
      </c>
      <c r="BO29" s="13">
        <f t="shared" si="8"/>
        <v>0</v>
      </c>
      <c r="BP29" s="13"/>
      <c r="BU29" s="11" t="s">
        <v>80</v>
      </c>
      <c r="BV29" s="13">
        <f t="shared" si="9"/>
        <v>0</v>
      </c>
      <c r="BW29" s="13"/>
      <c r="CB29" s="11" t="s">
        <v>80</v>
      </c>
      <c r="CC29" s="13">
        <f t="shared" si="10"/>
        <v>0</v>
      </c>
      <c r="CD29" s="13"/>
      <c r="CI29" s="11" t="s">
        <v>80</v>
      </c>
      <c r="CJ29" s="13">
        <f t="shared" si="11"/>
        <v>0</v>
      </c>
      <c r="CK29" s="13"/>
      <c r="CQ29" s="2" t="s">
        <v>73</v>
      </c>
    </row>
    <row r="30" spans="2:97" hidden="1" x14ac:dyDescent="0.15">
      <c r="H30" s="14"/>
      <c r="I30" s="8"/>
      <c r="J30" s="8" t="s">
        <v>81</v>
      </c>
      <c r="K30" s="13">
        <f t="shared" si="0"/>
        <v>0</v>
      </c>
      <c r="L30" s="13"/>
      <c r="Q30" s="8" t="s">
        <v>81</v>
      </c>
      <c r="R30" s="13">
        <f t="shared" si="1"/>
        <v>0</v>
      </c>
      <c r="S30" s="13"/>
      <c r="X30" s="8" t="s">
        <v>81</v>
      </c>
      <c r="Y30" s="13">
        <f t="shared" si="2"/>
        <v>0</v>
      </c>
      <c r="Z30" s="13"/>
      <c r="AE30" s="8" t="s">
        <v>81</v>
      </c>
      <c r="AF30" s="13">
        <f t="shared" si="3"/>
        <v>0</v>
      </c>
      <c r="AG30" s="13"/>
      <c r="AL30" s="8" t="s">
        <v>81</v>
      </c>
      <c r="AM30" s="13">
        <f t="shared" si="4"/>
        <v>0</v>
      </c>
      <c r="AN30" s="13"/>
      <c r="AS30" s="8" t="s">
        <v>81</v>
      </c>
      <c r="AT30" s="13">
        <f t="shared" si="5"/>
        <v>0</v>
      </c>
      <c r="AU30" s="13"/>
      <c r="AZ30" s="8" t="s">
        <v>81</v>
      </c>
      <c r="BA30" s="13">
        <f t="shared" si="6"/>
        <v>0</v>
      </c>
      <c r="BB30" s="13"/>
      <c r="BG30" s="8" t="s">
        <v>81</v>
      </c>
      <c r="BH30" s="13">
        <f t="shared" si="7"/>
        <v>0</v>
      </c>
      <c r="BI30" s="13"/>
      <c r="BN30" s="8" t="s">
        <v>81</v>
      </c>
      <c r="BO30" s="13">
        <f t="shared" si="8"/>
        <v>0</v>
      </c>
      <c r="BP30" s="13"/>
      <c r="BU30" s="8" t="s">
        <v>81</v>
      </c>
      <c r="BV30" s="13">
        <f t="shared" si="9"/>
        <v>0</v>
      </c>
      <c r="BW30" s="13"/>
      <c r="CB30" s="8" t="s">
        <v>81</v>
      </c>
      <c r="CC30" s="13">
        <f t="shared" si="10"/>
        <v>0</v>
      </c>
      <c r="CD30" s="13"/>
      <c r="CI30" s="8" t="s">
        <v>81</v>
      </c>
      <c r="CJ30" s="13">
        <f t="shared" si="11"/>
        <v>0</v>
      </c>
      <c r="CK30" s="13"/>
      <c r="CQ30" s="2" t="s">
        <v>74</v>
      </c>
    </row>
    <row r="31" spans="2:97" hidden="1" x14ac:dyDescent="0.15">
      <c r="M31" s="14"/>
      <c r="N31" s="14"/>
      <c r="O31" s="14"/>
      <c r="T31" s="14"/>
      <c r="U31" s="14"/>
      <c r="V31" s="14"/>
      <c r="AA31" s="14"/>
      <c r="AB31" s="14"/>
      <c r="AC31" s="14"/>
      <c r="AH31" s="14"/>
      <c r="AI31" s="14"/>
      <c r="AJ31" s="14"/>
      <c r="AO31" s="14"/>
      <c r="AP31" s="14"/>
      <c r="AQ31" s="14"/>
      <c r="AV31" s="14"/>
      <c r="AW31" s="14"/>
      <c r="AX31" s="14"/>
      <c r="BC31" s="14"/>
      <c r="BD31" s="14"/>
      <c r="BE31" s="14"/>
      <c r="BJ31" s="14"/>
      <c r="BK31" s="14"/>
      <c r="BL31" s="14"/>
      <c r="BQ31" s="14"/>
      <c r="BR31" s="14"/>
      <c r="BS31" s="14"/>
      <c r="BX31" s="14"/>
      <c r="BY31" s="14"/>
      <c r="BZ31" s="14"/>
      <c r="CE31" s="14"/>
      <c r="CF31" s="14"/>
      <c r="CG31" s="14"/>
      <c r="CL31" s="14"/>
      <c r="CM31" s="14"/>
      <c r="CN31" s="14"/>
      <c r="CQ31" s="2" t="s">
        <v>75</v>
      </c>
    </row>
    <row r="32" spans="2:97" x14ac:dyDescent="0.15">
      <c r="E32" s="8" t="s">
        <v>49</v>
      </c>
      <c r="F32" s="8" t="s">
        <v>50</v>
      </c>
      <c r="G32" s="8" t="s">
        <v>51</v>
      </c>
      <c r="H32" s="8" t="s">
        <v>52</v>
      </c>
      <c r="I32" s="8" t="s">
        <v>53</v>
      </c>
      <c r="K32" s="8" t="s">
        <v>54</v>
      </c>
      <c r="L32" s="8" t="s">
        <v>55</v>
      </c>
      <c r="M32" s="8" t="s">
        <v>56</v>
      </c>
      <c r="N32" s="8" t="s">
        <v>57</v>
      </c>
      <c r="O32" s="8" t="s">
        <v>58</v>
      </c>
      <c r="P32" s="8" t="s">
        <v>59</v>
      </c>
      <c r="R32" s="8" t="s">
        <v>54</v>
      </c>
      <c r="S32" s="8" t="s">
        <v>55</v>
      </c>
      <c r="T32" s="8" t="s">
        <v>56</v>
      </c>
      <c r="U32" s="8" t="s">
        <v>57</v>
      </c>
      <c r="V32" s="8" t="s">
        <v>58</v>
      </c>
      <c r="W32" s="8" t="s">
        <v>59</v>
      </c>
      <c r="Y32" s="8" t="s">
        <v>54</v>
      </c>
      <c r="Z32" s="8" t="s">
        <v>55</v>
      </c>
      <c r="AA32" s="8" t="s">
        <v>56</v>
      </c>
      <c r="AB32" s="8" t="s">
        <v>57</v>
      </c>
      <c r="AC32" s="8" t="s">
        <v>58</v>
      </c>
      <c r="AD32" s="8" t="s">
        <v>59</v>
      </c>
      <c r="AF32" s="8" t="s">
        <v>54</v>
      </c>
      <c r="AG32" s="8" t="s">
        <v>55</v>
      </c>
      <c r="AH32" s="8" t="s">
        <v>56</v>
      </c>
      <c r="AI32" s="8" t="s">
        <v>57</v>
      </c>
      <c r="AJ32" s="8" t="s">
        <v>58</v>
      </c>
      <c r="AK32" s="8" t="s">
        <v>59</v>
      </c>
      <c r="AM32" s="8" t="s">
        <v>54</v>
      </c>
      <c r="AN32" s="8" t="s">
        <v>55</v>
      </c>
      <c r="AO32" s="8" t="s">
        <v>56</v>
      </c>
      <c r="AP32" s="8" t="s">
        <v>57</v>
      </c>
      <c r="AQ32" s="8" t="s">
        <v>58</v>
      </c>
      <c r="AR32" s="8" t="s">
        <v>59</v>
      </c>
      <c r="AT32" s="8" t="s">
        <v>54</v>
      </c>
      <c r="AU32" s="8" t="s">
        <v>55</v>
      </c>
      <c r="AV32" s="8" t="s">
        <v>56</v>
      </c>
      <c r="AW32" s="8" t="s">
        <v>57</v>
      </c>
      <c r="AX32" s="8" t="s">
        <v>58</v>
      </c>
      <c r="AY32" s="8" t="s">
        <v>59</v>
      </c>
      <c r="BA32" s="8" t="s">
        <v>54</v>
      </c>
      <c r="BB32" s="8" t="s">
        <v>55</v>
      </c>
      <c r="BC32" s="8" t="s">
        <v>56</v>
      </c>
      <c r="BD32" s="8" t="s">
        <v>57</v>
      </c>
      <c r="BE32" s="8" t="s">
        <v>58</v>
      </c>
      <c r="BF32" s="8" t="s">
        <v>59</v>
      </c>
      <c r="BH32" s="8" t="s">
        <v>54</v>
      </c>
      <c r="BI32" s="8" t="s">
        <v>55</v>
      </c>
      <c r="BJ32" s="8" t="s">
        <v>56</v>
      </c>
      <c r="BK32" s="8" t="s">
        <v>57</v>
      </c>
      <c r="BL32" s="8" t="s">
        <v>58</v>
      </c>
      <c r="BM32" s="8" t="s">
        <v>59</v>
      </c>
      <c r="BO32" s="8" t="s">
        <v>54</v>
      </c>
      <c r="BP32" s="8" t="s">
        <v>55</v>
      </c>
      <c r="BQ32" s="8" t="s">
        <v>56</v>
      </c>
      <c r="BR32" s="8" t="s">
        <v>57</v>
      </c>
      <c r="BS32" s="8" t="s">
        <v>58</v>
      </c>
      <c r="BT32" s="8" t="s">
        <v>59</v>
      </c>
      <c r="BV32" s="8" t="s">
        <v>54</v>
      </c>
      <c r="BW32" s="8" t="s">
        <v>55</v>
      </c>
      <c r="BX32" s="8" t="s">
        <v>56</v>
      </c>
      <c r="BY32" s="8" t="s">
        <v>57</v>
      </c>
      <c r="BZ32" s="8" t="s">
        <v>58</v>
      </c>
      <c r="CA32" s="8" t="s">
        <v>59</v>
      </c>
      <c r="CC32" s="8" t="s">
        <v>54</v>
      </c>
      <c r="CD32" s="8" t="s">
        <v>55</v>
      </c>
      <c r="CE32" s="8" t="s">
        <v>56</v>
      </c>
      <c r="CF32" s="8" t="s">
        <v>57</v>
      </c>
      <c r="CG32" s="8" t="s">
        <v>58</v>
      </c>
      <c r="CH32" s="8" t="s">
        <v>59</v>
      </c>
      <c r="CJ32" s="8" t="s">
        <v>54</v>
      </c>
      <c r="CK32" s="8" t="s">
        <v>55</v>
      </c>
      <c r="CL32" s="8" t="s">
        <v>56</v>
      </c>
      <c r="CM32" s="8" t="s">
        <v>57</v>
      </c>
      <c r="CN32" s="8" t="s">
        <v>58</v>
      </c>
      <c r="CO32" s="8" t="s">
        <v>59</v>
      </c>
      <c r="CQ32" s="8" t="s">
        <v>97</v>
      </c>
      <c r="CR32" s="8" t="s">
        <v>96</v>
      </c>
      <c r="CS32" s="8" t="s">
        <v>95</v>
      </c>
    </row>
    <row r="33" spans="2:97" x14ac:dyDescent="0.15">
      <c r="B33" s="8">
        <v>0</v>
      </c>
      <c r="C33" s="8">
        <f t="shared" ref="C33:C96" si="12">ROUNDDOWN(B33/$B$29,0)</f>
        <v>0</v>
      </c>
      <c r="D33" s="8">
        <f t="shared" ref="D33:D96" si="13">B33-C33*$B$29</f>
        <v>0</v>
      </c>
      <c r="E33" s="16">
        <f t="shared" ref="E33:E96" si="14">$E$29*10^C33*10^(D33/$B$29)</f>
        <v>20</v>
      </c>
      <c r="F33" s="13">
        <f t="shared" ref="F33:F96" si="15">COS(2*PI()*E33/$E$26)</f>
        <v>0.99999657305598477</v>
      </c>
      <c r="G33" s="13">
        <f t="shared" ref="G33:G96" si="16">SIN(2*PI()*E33/$E$26)</f>
        <v>2.6179908874179934E-3</v>
      </c>
      <c r="H33" s="13">
        <f t="shared" ref="H33:H96" si="17">COS(4*PI()*E33/$E$26)</f>
        <v>0.99998629224742674</v>
      </c>
      <c r="I33" s="13">
        <f t="shared" ref="I33:I96" si="18">SIN(4*PI()*E33/$E$26)</f>
        <v>5.2359638314195796E-3</v>
      </c>
      <c r="K33" s="13">
        <f t="shared" ref="K33:K96" si="19">(($K$26+$K$27*F33+$K$28*H33)*(1-$K$29*F33-$K$30*H33)-($K$27*G33+$K$28*I33)*($K$29*G33+$K$30*I33))/((1-$K$29*F33-$K$30*H33)^2+($K$29*G33+$K$30*I33)^2)</f>
        <v>1</v>
      </c>
      <c r="L33" s="13">
        <f t="shared" ref="L33:L96" si="20">(-($K$26+$K$27*F33+$K$28*H33)*($K$29*G33+$K$30*I33)-($K$27*G33+$K$28*I33)*(1-$K$29*F33-$K$30*H33))/((1-$K$29*F33-$K$30*H33)^2+($K$29*G33+$K$30*I33)^2)</f>
        <v>0</v>
      </c>
      <c r="M33" s="13">
        <f>SQRT(K33^2+L33^2)</f>
        <v>1</v>
      </c>
      <c r="N33" s="16">
        <f>ATAN2(K33,L33)/PI()*180</f>
        <v>0</v>
      </c>
      <c r="O33" s="17">
        <f t="shared" ref="O33:O96" si="21">-(N34-N33)/(180*2*($E34-$E33))</f>
        <v>0</v>
      </c>
      <c r="P33" s="16">
        <f t="shared" ref="P33:P96" si="22">20*LOG(M33)</f>
        <v>0</v>
      </c>
      <c r="R33" s="13">
        <f>((R$26+R$27*$F33+R$28*$H33)*(1-R$29*$F33-R$30*$H33)-(R$27*$G33+R$28*$I33)*(R$29*$G33+R$30*$I33))/((1-R$29*$F33-R$30*$H33)^2+(R$29*$G33+R$30*$I33)^2)</f>
        <v>1</v>
      </c>
      <c r="S33" s="13">
        <f>(-(R$26+R$27*$F33+R$28*$H33)*(R$29*$G33+R$30*$I33)-(R$27*$G33+R$28*$I33)*(1-R$29*$F33-R$30*$H33))/((1-R$29*$F33-R$30*$H33)^2+(R$29*$G33+R$30*$I33)^2)</f>
        <v>0</v>
      </c>
      <c r="T33" s="13">
        <f t="shared" ref="T33:T96" si="23">SQRT(R33^2+S33^2)</f>
        <v>1</v>
      </c>
      <c r="U33" s="16">
        <f t="shared" ref="U33:U96" si="24">ATAN2(R33,S33)/PI()*180</f>
        <v>0</v>
      </c>
      <c r="V33" s="17">
        <f t="shared" ref="V33:V96" si="25">-(U34-U33)/(180*2*($E34-$E33))</f>
        <v>0</v>
      </c>
      <c r="W33" s="16">
        <f t="shared" ref="W33:W96" si="26">20*LOG(T33)</f>
        <v>0</v>
      </c>
      <c r="Y33" s="13">
        <f>((Y$26+Y$27*$F33+Y$28*$H33)*(1-Y$29*$F33-Y$30*$H33)-(Y$27*$G33+Y$28*$I33)*(Y$29*$G33+Y$30*$I33))/((1-Y$29*$F33-Y$30*$H33)^2+(Y$29*$G33+Y$30*$I33)^2)</f>
        <v>1</v>
      </c>
      <c r="Z33" s="13">
        <f>(-(Y$26+Y$27*$F33+Y$28*$H33)*(Y$29*$G33+Y$30*$I33)-(Y$27*$G33+Y$28*$I33)*(1-Y$29*$F33-Y$30*$H33))/((1-Y$29*$F33-Y$30*$H33)^2+(Y$29*$G33+Y$30*$I33)^2)</f>
        <v>0</v>
      </c>
      <c r="AA33" s="13">
        <f t="shared" ref="AA33:AA96" si="27">SQRT(Y33^2+Z33^2)</f>
        <v>1</v>
      </c>
      <c r="AB33" s="16">
        <f t="shared" ref="AB33:AB96" si="28">ATAN2(Y33,Z33)/PI()*180</f>
        <v>0</v>
      </c>
      <c r="AC33" s="17">
        <f t="shared" ref="AC33:AC96" si="29">-(AB34-AB33)/(180*2*($E34-$E33))</f>
        <v>0</v>
      </c>
      <c r="AD33" s="16">
        <f t="shared" ref="AD33:AD96" si="30">20*LOG(AA33)</f>
        <v>0</v>
      </c>
      <c r="AF33" s="13">
        <f>((AF$26+AF$27*$F33+AF$28*$H33)*(1-AF$29*$F33-AF$30*$H33)-(AF$27*$G33+AF$28*$I33)*(AF$29*$G33+AF$30*$I33))/((1-AF$29*$F33-AF$30*$H33)^2+(AF$29*$G33+AF$30*$I33)^2)</f>
        <v>1</v>
      </c>
      <c r="AG33" s="13">
        <f>(-(AF$26+AF$27*$F33+AF$28*$H33)*(AF$29*$G33+AF$30*$I33)-(AF$27*$G33+AF$28*$I33)*(1-AF$29*$F33-AF$30*$H33))/((1-AF$29*$F33-AF$30*$H33)^2+(AF$29*$G33+AF$30*$I33)^2)</f>
        <v>0</v>
      </c>
      <c r="AH33" s="13">
        <f t="shared" ref="AH33:AH96" si="31">SQRT(AF33^2+AG33^2)</f>
        <v>1</v>
      </c>
      <c r="AI33" s="16">
        <f t="shared" ref="AI33:AI96" si="32">ATAN2(AF33,AG33)/PI()*180</f>
        <v>0</v>
      </c>
      <c r="AJ33" s="17">
        <f t="shared" ref="AJ33:AJ96" si="33">-(AI34-AI33)/(180*2*($E34-$E33))</f>
        <v>0</v>
      </c>
      <c r="AK33" s="16">
        <f t="shared" ref="AK33:AK96" si="34">20*LOG(AH33)</f>
        <v>0</v>
      </c>
      <c r="AM33" s="13">
        <f>((AM$26+AM$27*$F33+AM$28*$H33)*(1-AM$29*$F33-AM$30*$H33)-(AM$27*$G33+AM$28*$I33)*(AM$29*$G33+AM$30*$I33))/((1-AM$29*$F33-AM$30*$H33)^2+(AM$29*$G33+AM$30*$I33)^2)</f>
        <v>1</v>
      </c>
      <c r="AN33" s="13">
        <f>(-(AM$26+AM$27*$F33+AM$28*$H33)*(AM$29*$G33+AM$30*$I33)-(AM$27*$G33+AM$28*$I33)*(1-AM$29*$F33-AM$30*$H33))/((1-AM$29*$F33-AM$30*$H33)^2+(AM$29*$G33+AM$30*$I33)^2)</f>
        <v>0</v>
      </c>
      <c r="AO33" s="13">
        <f t="shared" ref="AO33:AO96" si="35">SQRT(AM33^2+AN33^2)</f>
        <v>1</v>
      </c>
      <c r="AP33" s="16">
        <f t="shared" ref="AP33:AP96" si="36">ATAN2(AM33,AN33)/PI()*180</f>
        <v>0</v>
      </c>
      <c r="AQ33" s="17">
        <f t="shared" ref="AQ33:AQ96" si="37">-(AP34-AP33)/(180*2*($E34-$E33))</f>
        <v>0</v>
      </c>
      <c r="AR33" s="16">
        <f t="shared" ref="AR33:AR96" si="38">20*LOG(AO33)</f>
        <v>0</v>
      </c>
      <c r="AT33" s="13">
        <f>((AT$26+AT$27*$F33+AT$28*$H33)*(1-AT$29*$F33-AT$30*$H33)-(AT$27*$G33+AT$28*$I33)*(AT$29*$G33+AT$30*$I33))/((1-AT$29*$F33-AT$30*$H33)^2+(AT$29*$G33+AT$30*$I33)^2)</f>
        <v>1</v>
      </c>
      <c r="AU33" s="13">
        <f>(-(AT$26+AT$27*$F33+AT$28*$H33)*(AT$29*$G33+AT$30*$I33)-(AT$27*$G33+AT$28*$I33)*(1-AT$29*$F33-AT$30*$H33))/((1-AT$29*$F33-AT$30*$H33)^2+(AT$29*$G33+AT$30*$I33)^2)</f>
        <v>0</v>
      </c>
      <c r="AV33" s="13">
        <f t="shared" ref="AV33:AV96" si="39">SQRT(AT33^2+AU33^2)</f>
        <v>1</v>
      </c>
      <c r="AW33" s="16">
        <f t="shared" ref="AW33:AW96" si="40">ATAN2(AT33,AU33)/PI()*180</f>
        <v>0</v>
      </c>
      <c r="AX33" s="17">
        <f t="shared" ref="AX33:AX96" si="41">-(AW34-AW33)/(180*2*($E34-$E33))</f>
        <v>0</v>
      </c>
      <c r="AY33" s="16">
        <f t="shared" ref="AY33:AY96" si="42">20*LOG(AV33)</f>
        <v>0</v>
      </c>
      <c r="BA33" s="13">
        <f>((BA$26+BA$27*$F33+BA$28*$H33)*(1-BA$29*$F33-BA$30*$H33)-(BA$27*$G33+BA$28*$I33)*(BA$29*$G33+BA$30*$I33))/((1-BA$29*$F33-BA$30*$H33)^2+(BA$29*$G33+BA$30*$I33)^2)</f>
        <v>1</v>
      </c>
      <c r="BB33" s="13">
        <f>(-(BA$26+BA$27*$F33+BA$28*$H33)*(BA$29*$G33+BA$30*$I33)-(BA$27*$G33+BA$28*$I33)*(1-BA$29*$F33-BA$30*$H33))/((1-BA$29*$F33-BA$30*$H33)^2+(BA$29*$G33+BA$30*$I33)^2)</f>
        <v>0</v>
      </c>
      <c r="BC33" s="13">
        <f t="shared" ref="BC33:BC96" si="43">SQRT(BA33^2+BB33^2)</f>
        <v>1</v>
      </c>
      <c r="BD33" s="16">
        <f t="shared" ref="BD33:BD96" si="44">ATAN2(BA33,BB33)/PI()*180</f>
        <v>0</v>
      </c>
      <c r="BE33" s="17">
        <f t="shared" ref="BE33:BE96" si="45">-(BD34-BD33)/(180*2*($E34-$E33))</f>
        <v>0</v>
      </c>
      <c r="BF33" s="16">
        <f t="shared" ref="BF33:BF96" si="46">20*LOG(BC33)</f>
        <v>0</v>
      </c>
      <c r="BH33" s="13">
        <f>((BH$26+BH$27*$F33+BH$28*$H33)*(1-BH$29*$F33-BH$30*$H33)-(BH$27*$G33+BH$28*$I33)*(BH$29*$G33+BH$30*$I33))/((1-BH$29*$F33-BH$30*$H33)^2+(BH$29*$G33+BH$30*$I33)^2)</f>
        <v>1</v>
      </c>
      <c r="BI33" s="13">
        <f>(-(BH$26+BH$27*$F33+BH$28*$H33)*(BH$29*$G33+BH$30*$I33)-(BH$27*$G33+BH$28*$I33)*(1-BH$29*$F33-BH$30*$H33))/((1-BH$29*$F33-BH$30*$H33)^2+(BH$29*$G33+BH$30*$I33)^2)</f>
        <v>0</v>
      </c>
      <c r="BJ33" s="13">
        <f t="shared" ref="BJ33:BJ96" si="47">SQRT(BH33^2+BI33^2)</f>
        <v>1</v>
      </c>
      <c r="BK33" s="16">
        <f t="shared" ref="BK33:BK96" si="48">ATAN2(BH33,BI33)/PI()*180</f>
        <v>0</v>
      </c>
      <c r="BL33" s="17">
        <f t="shared" ref="BL33:BL96" si="49">-(BK34-BK33)/(180*2*($E34-$E33))</f>
        <v>0</v>
      </c>
      <c r="BM33" s="16">
        <f t="shared" ref="BM33:BM96" si="50">20*LOG(BJ33)</f>
        <v>0</v>
      </c>
      <c r="BO33" s="13">
        <f>((BO$26+BO$27*$F33+BO$28*$H33)*(1-BO$29*$F33-BO$30*$H33)-(BO$27*$G33+BO$28*$I33)*(BO$29*$G33+BO$30*$I33))/((1-BO$29*$F33-BO$30*$H33)^2+(BO$29*$G33+BO$30*$I33)^2)</f>
        <v>1</v>
      </c>
      <c r="BP33" s="13">
        <f>(-(BO$26+BO$27*$F33+BO$28*$H33)*(BO$29*$G33+BO$30*$I33)-(BO$27*$G33+BO$28*$I33)*(1-BO$29*$F33-BO$30*$H33))/((1-BO$29*$F33-BO$30*$H33)^2+(BO$29*$G33+BO$30*$I33)^2)</f>
        <v>0</v>
      </c>
      <c r="BQ33" s="13">
        <f t="shared" ref="BQ33:BQ96" si="51">SQRT(BO33^2+BP33^2)</f>
        <v>1</v>
      </c>
      <c r="BR33" s="16">
        <f t="shared" ref="BR33:BR96" si="52">ATAN2(BO33,BP33)/PI()*180</f>
        <v>0</v>
      </c>
      <c r="BS33" s="17">
        <f t="shared" ref="BS33:BS96" si="53">-(BR34-BR33)/(180*2*($E34-$E33))</f>
        <v>0</v>
      </c>
      <c r="BT33" s="16">
        <f t="shared" ref="BT33:BT96" si="54">20*LOG(BQ33)</f>
        <v>0</v>
      </c>
      <c r="BV33" s="13">
        <f>((BV$26+BV$27*$F33+BV$28*$H33)*(1-BV$29*$F33-BV$30*$H33)-(BV$27*$G33+BV$28*$I33)*(BV$29*$G33+BV$30*$I33))/((1-BV$29*$F33-BV$30*$H33)^2+(BV$29*$G33+BV$30*$I33)^2)</f>
        <v>1</v>
      </c>
      <c r="BW33" s="13">
        <f>(-(BV$26+BV$27*$F33+BV$28*$H33)*(BV$29*$G33+BV$30*$I33)-(BV$27*$G33+BV$28*$I33)*(1-BV$29*$F33-BV$30*$H33))/((1-BV$29*$F33-BV$30*$H33)^2+(BV$29*$G33+BV$30*$I33)^2)</f>
        <v>0</v>
      </c>
      <c r="BX33" s="13">
        <f t="shared" ref="BX33:BX96" si="55">SQRT(BV33^2+BW33^2)</f>
        <v>1</v>
      </c>
      <c r="BY33" s="16">
        <f t="shared" ref="BY33:BY96" si="56">ATAN2(BV33,BW33)/PI()*180</f>
        <v>0</v>
      </c>
      <c r="BZ33" s="17">
        <f t="shared" ref="BZ33:BZ96" si="57">-(BY34-BY33)/(180*2*($E34-$E33))</f>
        <v>0</v>
      </c>
      <c r="CA33" s="16">
        <f t="shared" ref="CA33:CA96" si="58">20*LOG(BX33)</f>
        <v>0</v>
      </c>
      <c r="CC33" s="13">
        <f>((CC$26+CC$27*$F33+CC$28*$H33)*(1-CC$29*$F33-CC$30*$H33)-(CC$27*$G33+CC$28*$I33)*(CC$29*$G33+CC$30*$I33))/((1-CC$29*$F33-CC$30*$H33)^2+(CC$29*$G33+CC$30*$I33)^2)</f>
        <v>1</v>
      </c>
      <c r="CD33" s="13">
        <f>(-(CC$26+CC$27*$F33+CC$28*$H33)*(CC$29*$G33+CC$30*$I33)-(CC$27*$G33+CC$28*$I33)*(1-CC$29*$F33-CC$30*$H33))/((1-CC$29*$F33-CC$30*$H33)^2+(CC$29*$G33+CC$30*$I33)^2)</f>
        <v>0</v>
      </c>
      <c r="CE33" s="13">
        <f t="shared" ref="CE33:CE96" si="59">SQRT(CC33^2+CD33^2)</f>
        <v>1</v>
      </c>
      <c r="CF33" s="16">
        <f t="shared" ref="CF33:CF96" si="60">ATAN2(CC33,CD33)/PI()*180</f>
        <v>0</v>
      </c>
      <c r="CG33" s="17">
        <f t="shared" ref="CG33:CG96" si="61">-(CF34-CF33)/(180*2*($E34-$E33))</f>
        <v>0</v>
      </c>
      <c r="CH33" s="16">
        <f t="shared" ref="CH33:CH96" si="62">20*LOG(CE33)</f>
        <v>0</v>
      </c>
      <c r="CJ33" s="13">
        <f>((CJ$26+CJ$27*$F33+CJ$28*$H33)*(1-CJ$29*$F33-CJ$30*$H33)-(CJ$27*$G33+CJ$28*$I33)*(CJ$29*$G33+CJ$30*$I33))/((1-CJ$29*$F33-CJ$30*$H33)^2+(CJ$29*$G33+CJ$30*$I33)^2)</f>
        <v>1</v>
      </c>
      <c r="CK33" s="13">
        <f>(-(CJ$26+CJ$27*$F33+CJ$28*$H33)*(CJ$29*$G33+CJ$30*$I33)-(CJ$27*$G33+CJ$28*$I33)*(1-CJ$29*$F33-CJ$30*$H33))/((1-CJ$29*$F33-CJ$30*$H33)^2+(CJ$29*$G33+CJ$30*$I33)^2)</f>
        <v>0</v>
      </c>
      <c r="CL33" s="13">
        <f t="shared" ref="CL33:CL96" si="63">SQRT(CJ33^2+CK33^2)</f>
        <v>1</v>
      </c>
      <c r="CM33" s="16">
        <f t="shared" ref="CM33:CM96" si="64">ATAN2(CJ33,CK33)/PI()*180</f>
        <v>0</v>
      </c>
      <c r="CN33" s="17">
        <f t="shared" ref="CN33:CN96" si="65">-(CM34-CM33)/(180*2*($E34-$E33))</f>
        <v>0</v>
      </c>
      <c r="CO33" s="16">
        <f t="shared" ref="CO33:CO96" si="66">20*LOG(CL33)</f>
        <v>0</v>
      </c>
      <c r="CQ33" s="16">
        <f>P33+W33+AD33+AK33+AR33+AY33+BF33+BM33+BT33+CA33+CH33+CO33</f>
        <v>0</v>
      </c>
      <c r="CR33" s="16">
        <f>CQ33-ROUNDDOWN(コマンド生成ツール!$D$25,0)</f>
        <v>0</v>
      </c>
      <c r="CS33" s="16">
        <v>8</v>
      </c>
    </row>
    <row r="34" spans="2:97" x14ac:dyDescent="0.15">
      <c r="B34" s="8">
        <f>B33+1</f>
        <v>1</v>
      </c>
      <c r="C34" s="8">
        <f t="shared" si="12"/>
        <v>0</v>
      </c>
      <c r="D34" s="8">
        <f t="shared" si="13"/>
        <v>1</v>
      </c>
      <c r="E34" s="16">
        <f t="shared" si="14"/>
        <v>20.465859845615082</v>
      </c>
      <c r="F34" s="13">
        <f t="shared" si="15"/>
        <v>0.99999641154918562</v>
      </c>
      <c r="G34" s="13">
        <f t="shared" si="16"/>
        <v>2.6789715847254235E-3</v>
      </c>
      <c r="H34" s="13">
        <f t="shared" si="17"/>
        <v>0.99998564622249642</v>
      </c>
      <c r="I34" s="13">
        <f t="shared" si="18"/>
        <v>5.3579239427353174E-3</v>
      </c>
      <c r="K34" s="13">
        <f t="shared" si="19"/>
        <v>1</v>
      </c>
      <c r="L34" s="13">
        <f t="shared" si="20"/>
        <v>0</v>
      </c>
      <c r="M34" s="13">
        <f>SQRT(K34^2+L34^2)</f>
        <v>1</v>
      </c>
      <c r="N34" s="16">
        <f t="shared" ref="N34:N97" si="67">ATAN2(K34,L34)/PI()*180</f>
        <v>0</v>
      </c>
      <c r="O34" s="17">
        <f t="shared" si="21"/>
        <v>0</v>
      </c>
      <c r="P34" s="16">
        <f t="shared" si="22"/>
        <v>0</v>
      </c>
      <c r="R34" s="13">
        <f t="shared" ref="R34:R97" si="68">((R$26+R$27*$F34+R$28*$H34)*(1-R$29*$F34-R$30*$H34)-(R$27*$G34+R$28*$I34)*(R$29*$G34+R$30*$I34))/((1-R$29*$F34-R$30*$H34)^2+(R$29*$G34+R$30*$I34)^2)</f>
        <v>1</v>
      </c>
      <c r="S34" s="13">
        <f t="shared" ref="S34:S97" si="69">(-(R$26+R$27*$F34+R$28*$H34)*(R$29*$G34+R$30*$I34)-(R$27*$G34+R$28*$I34)*(1-R$29*$F34-R$30*$H34))/((1-R$29*$F34-R$30*$H34)^2+(R$29*$G34+R$30*$I34)^2)</f>
        <v>0</v>
      </c>
      <c r="T34" s="13">
        <f t="shared" si="23"/>
        <v>1</v>
      </c>
      <c r="U34" s="16">
        <f t="shared" si="24"/>
        <v>0</v>
      </c>
      <c r="V34" s="17">
        <f t="shared" si="25"/>
        <v>0</v>
      </c>
      <c r="W34" s="16">
        <f t="shared" si="26"/>
        <v>0</v>
      </c>
      <c r="Y34" s="13">
        <f t="shared" ref="Y34:Y97" si="70">((Y$26+Y$27*$F34+Y$28*$H34)*(1-Y$29*$F34-Y$30*$H34)-(Y$27*$G34+Y$28*$I34)*(Y$29*$G34+Y$30*$I34))/((1-Y$29*$F34-Y$30*$H34)^2+(Y$29*$G34+Y$30*$I34)^2)</f>
        <v>1</v>
      </c>
      <c r="Z34" s="13">
        <f t="shared" ref="Z34:Z97" si="71">(-(Y$26+Y$27*$F34+Y$28*$H34)*(Y$29*$G34+Y$30*$I34)-(Y$27*$G34+Y$28*$I34)*(1-Y$29*$F34-Y$30*$H34))/((1-Y$29*$F34-Y$30*$H34)^2+(Y$29*$G34+Y$30*$I34)^2)</f>
        <v>0</v>
      </c>
      <c r="AA34" s="13">
        <f t="shared" si="27"/>
        <v>1</v>
      </c>
      <c r="AB34" s="16">
        <f t="shared" si="28"/>
        <v>0</v>
      </c>
      <c r="AC34" s="17">
        <f t="shared" si="29"/>
        <v>0</v>
      </c>
      <c r="AD34" s="16">
        <f t="shared" si="30"/>
        <v>0</v>
      </c>
      <c r="AF34" s="13">
        <f t="shared" ref="AF34:AF97" si="72">((AF$26+AF$27*$F34+AF$28*$H34)*(1-AF$29*$F34-AF$30*$H34)-(AF$27*$G34+AF$28*$I34)*(AF$29*$G34+AF$30*$I34))/((1-AF$29*$F34-AF$30*$H34)^2+(AF$29*$G34+AF$30*$I34)^2)</f>
        <v>1</v>
      </c>
      <c r="AG34" s="13">
        <f t="shared" ref="AG34:AG97" si="73">(-(AF$26+AF$27*$F34+AF$28*$H34)*(AF$29*$G34+AF$30*$I34)-(AF$27*$G34+AF$28*$I34)*(1-AF$29*$F34-AF$30*$H34))/((1-AF$29*$F34-AF$30*$H34)^2+(AF$29*$G34+AF$30*$I34)^2)</f>
        <v>0</v>
      </c>
      <c r="AH34" s="13">
        <f t="shared" si="31"/>
        <v>1</v>
      </c>
      <c r="AI34" s="16">
        <f t="shared" si="32"/>
        <v>0</v>
      </c>
      <c r="AJ34" s="17">
        <f t="shared" si="33"/>
        <v>0</v>
      </c>
      <c r="AK34" s="16">
        <f t="shared" si="34"/>
        <v>0</v>
      </c>
      <c r="AM34" s="13">
        <f t="shared" ref="AM34:AM97" si="74">((AM$26+AM$27*$F34+AM$28*$H34)*(1-AM$29*$F34-AM$30*$H34)-(AM$27*$G34+AM$28*$I34)*(AM$29*$G34+AM$30*$I34))/((1-AM$29*$F34-AM$30*$H34)^2+(AM$29*$G34+AM$30*$I34)^2)</f>
        <v>1</v>
      </c>
      <c r="AN34" s="13">
        <f t="shared" ref="AN34:AN97" si="75">(-(AM$26+AM$27*$F34+AM$28*$H34)*(AM$29*$G34+AM$30*$I34)-(AM$27*$G34+AM$28*$I34)*(1-AM$29*$F34-AM$30*$H34))/((1-AM$29*$F34-AM$30*$H34)^2+(AM$29*$G34+AM$30*$I34)^2)</f>
        <v>0</v>
      </c>
      <c r="AO34" s="13">
        <f t="shared" si="35"/>
        <v>1</v>
      </c>
      <c r="AP34" s="16">
        <f t="shared" si="36"/>
        <v>0</v>
      </c>
      <c r="AQ34" s="17">
        <f t="shared" si="37"/>
        <v>0</v>
      </c>
      <c r="AR34" s="16">
        <f t="shared" si="38"/>
        <v>0</v>
      </c>
      <c r="AT34" s="13">
        <f t="shared" ref="AT34:AT97" si="76">((AT$26+AT$27*$F34+AT$28*$H34)*(1-AT$29*$F34-AT$30*$H34)-(AT$27*$G34+AT$28*$I34)*(AT$29*$G34+AT$30*$I34))/((1-AT$29*$F34-AT$30*$H34)^2+(AT$29*$G34+AT$30*$I34)^2)</f>
        <v>1</v>
      </c>
      <c r="AU34" s="13">
        <f t="shared" ref="AU34:AU97" si="77">(-(AT$26+AT$27*$F34+AT$28*$H34)*(AT$29*$G34+AT$30*$I34)-(AT$27*$G34+AT$28*$I34)*(1-AT$29*$F34-AT$30*$H34))/((1-AT$29*$F34-AT$30*$H34)^2+(AT$29*$G34+AT$30*$I34)^2)</f>
        <v>0</v>
      </c>
      <c r="AV34" s="13">
        <f t="shared" si="39"/>
        <v>1</v>
      </c>
      <c r="AW34" s="16">
        <f t="shared" si="40"/>
        <v>0</v>
      </c>
      <c r="AX34" s="17">
        <f t="shared" si="41"/>
        <v>0</v>
      </c>
      <c r="AY34" s="16">
        <f t="shared" si="42"/>
        <v>0</v>
      </c>
      <c r="BA34" s="13">
        <f t="shared" ref="BA34:BA97" si="78">((BA$26+BA$27*$F34+BA$28*$H34)*(1-BA$29*$F34-BA$30*$H34)-(BA$27*$G34+BA$28*$I34)*(BA$29*$G34+BA$30*$I34))/((1-BA$29*$F34-BA$30*$H34)^2+(BA$29*$G34+BA$30*$I34)^2)</f>
        <v>1</v>
      </c>
      <c r="BB34" s="13">
        <f t="shared" ref="BB34:BB97" si="79">(-(BA$26+BA$27*$F34+BA$28*$H34)*(BA$29*$G34+BA$30*$I34)-(BA$27*$G34+BA$28*$I34)*(1-BA$29*$F34-BA$30*$H34))/((1-BA$29*$F34-BA$30*$H34)^2+(BA$29*$G34+BA$30*$I34)^2)</f>
        <v>0</v>
      </c>
      <c r="BC34" s="13">
        <f t="shared" si="43"/>
        <v>1</v>
      </c>
      <c r="BD34" s="16">
        <f t="shared" si="44"/>
        <v>0</v>
      </c>
      <c r="BE34" s="17">
        <f t="shared" si="45"/>
        <v>0</v>
      </c>
      <c r="BF34" s="16">
        <f t="shared" si="46"/>
        <v>0</v>
      </c>
      <c r="BH34" s="13">
        <f t="shared" ref="BH34:BH97" si="80">((BH$26+BH$27*$F34+BH$28*$H34)*(1-BH$29*$F34-BH$30*$H34)-(BH$27*$G34+BH$28*$I34)*(BH$29*$G34+BH$30*$I34))/((1-BH$29*$F34-BH$30*$H34)^2+(BH$29*$G34+BH$30*$I34)^2)</f>
        <v>1</v>
      </c>
      <c r="BI34" s="13">
        <f t="shared" ref="BI34:BI97" si="81">(-(BH$26+BH$27*$F34+BH$28*$H34)*(BH$29*$G34+BH$30*$I34)-(BH$27*$G34+BH$28*$I34)*(1-BH$29*$F34-BH$30*$H34))/((1-BH$29*$F34-BH$30*$H34)^2+(BH$29*$G34+BH$30*$I34)^2)</f>
        <v>0</v>
      </c>
      <c r="BJ34" s="13">
        <f t="shared" si="47"/>
        <v>1</v>
      </c>
      <c r="BK34" s="16">
        <f t="shared" si="48"/>
        <v>0</v>
      </c>
      <c r="BL34" s="17">
        <f t="shared" si="49"/>
        <v>0</v>
      </c>
      <c r="BM34" s="16">
        <f t="shared" si="50"/>
        <v>0</v>
      </c>
      <c r="BO34" s="13">
        <f t="shared" ref="BO34:BO97" si="82">((BO$26+BO$27*$F34+BO$28*$H34)*(1-BO$29*$F34-BO$30*$H34)-(BO$27*$G34+BO$28*$I34)*(BO$29*$G34+BO$30*$I34))/((1-BO$29*$F34-BO$30*$H34)^2+(BO$29*$G34+BO$30*$I34)^2)</f>
        <v>1</v>
      </c>
      <c r="BP34" s="13">
        <f t="shared" ref="BP34:BP97" si="83">(-(BO$26+BO$27*$F34+BO$28*$H34)*(BO$29*$G34+BO$30*$I34)-(BO$27*$G34+BO$28*$I34)*(1-BO$29*$F34-BO$30*$H34))/((1-BO$29*$F34-BO$30*$H34)^2+(BO$29*$G34+BO$30*$I34)^2)</f>
        <v>0</v>
      </c>
      <c r="BQ34" s="13">
        <f t="shared" si="51"/>
        <v>1</v>
      </c>
      <c r="BR34" s="16">
        <f t="shared" si="52"/>
        <v>0</v>
      </c>
      <c r="BS34" s="17">
        <f t="shared" si="53"/>
        <v>0</v>
      </c>
      <c r="BT34" s="16">
        <f t="shared" si="54"/>
        <v>0</v>
      </c>
      <c r="BV34" s="13">
        <f t="shared" ref="BV34:BV97" si="84">((BV$26+BV$27*$F34+BV$28*$H34)*(1-BV$29*$F34-BV$30*$H34)-(BV$27*$G34+BV$28*$I34)*(BV$29*$G34+BV$30*$I34))/((1-BV$29*$F34-BV$30*$H34)^2+(BV$29*$G34+BV$30*$I34)^2)</f>
        <v>1</v>
      </c>
      <c r="BW34" s="13">
        <f t="shared" ref="BW34:BW97" si="85">(-(BV$26+BV$27*$F34+BV$28*$H34)*(BV$29*$G34+BV$30*$I34)-(BV$27*$G34+BV$28*$I34)*(1-BV$29*$F34-BV$30*$H34))/((1-BV$29*$F34-BV$30*$H34)^2+(BV$29*$G34+BV$30*$I34)^2)</f>
        <v>0</v>
      </c>
      <c r="BX34" s="13">
        <f t="shared" si="55"/>
        <v>1</v>
      </c>
      <c r="BY34" s="16">
        <f t="shared" si="56"/>
        <v>0</v>
      </c>
      <c r="BZ34" s="17">
        <f t="shared" si="57"/>
        <v>0</v>
      </c>
      <c r="CA34" s="16">
        <f t="shared" si="58"/>
        <v>0</v>
      </c>
      <c r="CC34" s="13">
        <f t="shared" ref="CC34:CC97" si="86">((CC$26+CC$27*$F34+CC$28*$H34)*(1-CC$29*$F34-CC$30*$H34)-(CC$27*$G34+CC$28*$I34)*(CC$29*$G34+CC$30*$I34))/((1-CC$29*$F34-CC$30*$H34)^2+(CC$29*$G34+CC$30*$I34)^2)</f>
        <v>1</v>
      </c>
      <c r="CD34" s="13">
        <f t="shared" ref="CD34:CD97" si="87">(-(CC$26+CC$27*$F34+CC$28*$H34)*(CC$29*$G34+CC$30*$I34)-(CC$27*$G34+CC$28*$I34)*(1-CC$29*$F34-CC$30*$H34))/((1-CC$29*$F34-CC$30*$H34)^2+(CC$29*$G34+CC$30*$I34)^2)</f>
        <v>0</v>
      </c>
      <c r="CE34" s="13">
        <f t="shared" si="59"/>
        <v>1</v>
      </c>
      <c r="CF34" s="16">
        <f t="shared" si="60"/>
        <v>0</v>
      </c>
      <c r="CG34" s="17">
        <f t="shared" si="61"/>
        <v>0</v>
      </c>
      <c r="CH34" s="16">
        <f t="shared" si="62"/>
        <v>0</v>
      </c>
      <c r="CJ34" s="13">
        <f t="shared" ref="CJ34:CJ97" si="88">((CJ$26+CJ$27*$F34+CJ$28*$H34)*(1-CJ$29*$F34-CJ$30*$H34)-(CJ$27*$G34+CJ$28*$I34)*(CJ$29*$G34+CJ$30*$I34))/((1-CJ$29*$F34-CJ$30*$H34)^2+(CJ$29*$G34+CJ$30*$I34)^2)</f>
        <v>1</v>
      </c>
      <c r="CK34" s="13">
        <f t="shared" ref="CK34:CK97" si="89">(-(CJ$26+CJ$27*$F34+CJ$28*$H34)*(CJ$29*$G34+CJ$30*$I34)-(CJ$27*$G34+CJ$28*$I34)*(1-CJ$29*$F34-CJ$30*$H34))/((1-CJ$29*$F34-CJ$30*$H34)^2+(CJ$29*$G34+CJ$30*$I34)^2)</f>
        <v>0</v>
      </c>
      <c r="CL34" s="13">
        <f t="shared" si="63"/>
        <v>1</v>
      </c>
      <c r="CM34" s="16">
        <f t="shared" si="64"/>
        <v>0</v>
      </c>
      <c r="CN34" s="17">
        <f t="shared" si="65"/>
        <v>0</v>
      </c>
      <c r="CO34" s="16">
        <f t="shared" si="66"/>
        <v>0</v>
      </c>
      <c r="CQ34" s="16">
        <f t="shared" ref="CQ34:CQ97" si="90">P34+W34+AD34+AK34+AR34+AY34+BF34+BM34+BT34+CA34+CH34+CO34</f>
        <v>0</v>
      </c>
      <c r="CR34" s="16">
        <f>CQ34-ROUNDDOWN(コマンド生成ツール!$D$25,0)</f>
        <v>0</v>
      </c>
      <c r="CS34" s="16">
        <v>8</v>
      </c>
    </row>
    <row r="35" spans="2:97" x14ac:dyDescent="0.15">
      <c r="B35" s="8">
        <f t="shared" ref="B35:B98" si="91">B34+1</f>
        <v>2</v>
      </c>
      <c r="C35" s="8">
        <f t="shared" si="12"/>
        <v>0</v>
      </c>
      <c r="D35" s="8">
        <f t="shared" si="13"/>
        <v>2</v>
      </c>
      <c r="E35" s="16">
        <f t="shared" si="14"/>
        <v>20.942570961017992</v>
      </c>
      <c r="F35" s="13">
        <f t="shared" si="15"/>
        <v>0.99999624243081486</v>
      </c>
      <c r="G35" s="13">
        <f t="shared" si="16"/>
        <v>2.7413726946296959E-3</v>
      </c>
      <c r="H35" s="13">
        <f t="shared" si="17"/>
        <v>0.99998496975149831</v>
      </c>
      <c r="I35" s="13">
        <f t="shared" si="18"/>
        <v>5.482724787464267E-3</v>
      </c>
      <c r="K35" s="13">
        <f t="shared" si="19"/>
        <v>1</v>
      </c>
      <c r="L35" s="13">
        <f t="shared" si="20"/>
        <v>0</v>
      </c>
      <c r="M35" s="13">
        <f t="shared" ref="M35:M98" si="92">SQRT(K35^2+L35^2)</f>
        <v>1</v>
      </c>
      <c r="N35" s="16">
        <f t="shared" si="67"/>
        <v>0</v>
      </c>
      <c r="O35" s="17">
        <f t="shared" si="21"/>
        <v>0</v>
      </c>
      <c r="P35" s="16">
        <f t="shared" si="22"/>
        <v>0</v>
      </c>
      <c r="R35" s="13">
        <f t="shared" si="68"/>
        <v>1</v>
      </c>
      <c r="S35" s="13">
        <f t="shared" si="69"/>
        <v>0</v>
      </c>
      <c r="T35" s="13">
        <f t="shared" si="23"/>
        <v>1</v>
      </c>
      <c r="U35" s="16">
        <f t="shared" si="24"/>
        <v>0</v>
      </c>
      <c r="V35" s="17">
        <f t="shared" si="25"/>
        <v>0</v>
      </c>
      <c r="W35" s="16">
        <f t="shared" si="26"/>
        <v>0</v>
      </c>
      <c r="Y35" s="13">
        <f t="shared" si="70"/>
        <v>1</v>
      </c>
      <c r="Z35" s="13">
        <f t="shared" si="71"/>
        <v>0</v>
      </c>
      <c r="AA35" s="13">
        <f t="shared" si="27"/>
        <v>1</v>
      </c>
      <c r="AB35" s="16">
        <f t="shared" si="28"/>
        <v>0</v>
      </c>
      <c r="AC35" s="17">
        <f t="shared" si="29"/>
        <v>0</v>
      </c>
      <c r="AD35" s="16">
        <f t="shared" si="30"/>
        <v>0</v>
      </c>
      <c r="AF35" s="13">
        <f t="shared" si="72"/>
        <v>1</v>
      </c>
      <c r="AG35" s="13">
        <f t="shared" si="73"/>
        <v>0</v>
      </c>
      <c r="AH35" s="13">
        <f t="shared" si="31"/>
        <v>1</v>
      </c>
      <c r="AI35" s="16">
        <f t="shared" si="32"/>
        <v>0</v>
      </c>
      <c r="AJ35" s="17">
        <f t="shared" si="33"/>
        <v>0</v>
      </c>
      <c r="AK35" s="16">
        <f t="shared" si="34"/>
        <v>0</v>
      </c>
      <c r="AM35" s="13">
        <f t="shared" si="74"/>
        <v>1</v>
      </c>
      <c r="AN35" s="13">
        <f t="shared" si="75"/>
        <v>0</v>
      </c>
      <c r="AO35" s="13">
        <f t="shared" si="35"/>
        <v>1</v>
      </c>
      <c r="AP35" s="16">
        <f t="shared" si="36"/>
        <v>0</v>
      </c>
      <c r="AQ35" s="17">
        <f t="shared" si="37"/>
        <v>0</v>
      </c>
      <c r="AR35" s="16">
        <f t="shared" si="38"/>
        <v>0</v>
      </c>
      <c r="AT35" s="13">
        <f t="shared" si="76"/>
        <v>1</v>
      </c>
      <c r="AU35" s="13">
        <f t="shared" si="77"/>
        <v>0</v>
      </c>
      <c r="AV35" s="13">
        <f t="shared" si="39"/>
        <v>1</v>
      </c>
      <c r="AW35" s="16">
        <f t="shared" si="40"/>
        <v>0</v>
      </c>
      <c r="AX35" s="17">
        <f t="shared" si="41"/>
        <v>0</v>
      </c>
      <c r="AY35" s="16">
        <f t="shared" si="42"/>
        <v>0</v>
      </c>
      <c r="BA35" s="13">
        <f t="shared" si="78"/>
        <v>1</v>
      </c>
      <c r="BB35" s="13">
        <f t="shared" si="79"/>
        <v>0</v>
      </c>
      <c r="BC35" s="13">
        <f t="shared" si="43"/>
        <v>1</v>
      </c>
      <c r="BD35" s="16">
        <f t="shared" si="44"/>
        <v>0</v>
      </c>
      <c r="BE35" s="17">
        <f t="shared" si="45"/>
        <v>0</v>
      </c>
      <c r="BF35" s="16">
        <f t="shared" si="46"/>
        <v>0</v>
      </c>
      <c r="BH35" s="13">
        <f t="shared" si="80"/>
        <v>1</v>
      </c>
      <c r="BI35" s="13">
        <f t="shared" si="81"/>
        <v>0</v>
      </c>
      <c r="BJ35" s="13">
        <f t="shared" si="47"/>
        <v>1</v>
      </c>
      <c r="BK35" s="16">
        <f t="shared" si="48"/>
        <v>0</v>
      </c>
      <c r="BL35" s="17">
        <f t="shared" si="49"/>
        <v>0</v>
      </c>
      <c r="BM35" s="16">
        <f t="shared" si="50"/>
        <v>0</v>
      </c>
      <c r="BO35" s="13">
        <f t="shared" si="82"/>
        <v>1</v>
      </c>
      <c r="BP35" s="13">
        <f t="shared" si="83"/>
        <v>0</v>
      </c>
      <c r="BQ35" s="13">
        <f t="shared" si="51"/>
        <v>1</v>
      </c>
      <c r="BR35" s="16">
        <f t="shared" si="52"/>
        <v>0</v>
      </c>
      <c r="BS35" s="17">
        <f t="shared" si="53"/>
        <v>0</v>
      </c>
      <c r="BT35" s="16">
        <f t="shared" si="54"/>
        <v>0</v>
      </c>
      <c r="BV35" s="13">
        <f t="shared" si="84"/>
        <v>1</v>
      </c>
      <c r="BW35" s="13">
        <f t="shared" si="85"/>
        <v>0</v>
      </c>
      <c r="BX35" s="13">
        <f t="shared" si="55"/>
        <v>1</v>
      </c>
      <c r="BY35" s="16">
        <f t="shared" si="56"/>
        <v>0</v>
      </c>
      <c r="BZ35" s="17">
        <f t="shared" si="57"/>
        <v>0</v>
      </c>
      <c r="CA35" s="16">
        <f t="shared" si="58"/>
        <v>0</v>
      </c>
      <c r="CC35" s="13">
        <f t="shared" si="86"/>
        <v>1</v>
      </c>
      <c r="CD35" s="13">
        <f t="shared" si="87"/>
        <v>0</v>
      </c>
      <c r="CE35" s="13">
        <f t="shared" si="59"/>
        <v>1</v>
      </c>
      <c r="CF35" s="16">
        <f t="shared" si="60"/>
        <v>0</v>
      </c>
      <c r="CG35" s="17">
        <f t="shared" si="61"/>
        <v>0</v>
      </c>
      <c r="CH35" s="16">
        <f t="shared" si="62"/>
        <v>0</v>
      </c>
      <c r="CJ35" s="13">
        <f t="shared" si="88"/>
        <v>1</v>
      </c>
      <c r="CK35" s="13">
        <f t="shared" si="89"/>
        <v>0</v>
      </c>
      <c r="CL35" s="13">
        <f t="shared" si="63"/>
        <v>1</v>
      </c>
      <c r="CM35" s="16">
        <f t="shared" si="64"/>
        <v>0</v>
      </c>
      <c r="CN35" s="17">
        <f t="shared" si="65"/>
        <v>0</v>
      </c>
      <c r="CO35" s="16">
        <f t="shared" si="66"/>
        <v>0</v>
      </c>
      <c r="CQ35" s="16">
        <f t="shared" si="90"/>
        <v>0</v>
      </c>
      <c r="CR35" s="16">
        <f>CQ35-ROUNDDOWN(コマンド生成ツール!$D$25,0)</f>
        <v>0</v>
      </c>
      <c r="CS35" s="16">
        <v>8</v>
      </c>
    </row>
    <row r="36" spans="2:97" x14ac:dyDescent="0.15">
      <c r="B36" s="8">
        <f t="shared" si="91"/>
        <v>3</v>
      </c>
      <c r="C36" s="8">
        <f t="shared" si="12"/>
        <v>0</v>
      </c>
      <c r="D36" s="8">
        <f t="shared" si="13"/>
        <v>3</v>
      </c>
      <c r="E36" s="16">
        <f t="shared" si="14"/>
        <v>21.430386104752127</v>
      </c>
      <c r="F36" s="13">
        <f t="shared" si="15"/>
        <v>0.99999606534215113</v>
      </c>
      <c r="G36" s="13">
        <f t="shared" si="16"/>
        <v>2.8052273020527548E-3</v>
      </c>
      <c r="H36" s="13">
        <f t="shared" si="17"/>
        <v>0.99998426139956764</v>
      </c>
      <c r="I36" s="13">
        <f t="shared" si="18"/>
        <v>5.6104325288862658E-3</v>
      </c>
      <c r="K36" s="13">
        <f t="shared" si="19"/>
        <v>1</v>
      </c>
      <c r="L36" s="13">
        <f t="shared" si="20"/>
        <v>0</v>
      </c>
      <c r="M36" s="13">
        <f t="shared" si="92"/>
        <v>1</v>
      </c>
      <c r="N36" s="16">
        <f t="shared" si="67"/>
        <v>0</v>
      </c>
      <c r="O36" s="17">
        <f t="shared" si="21"/>
        <v>0</v>
      </c>
      <c r="P36" s="16">
        <f t="shared" si="22"/>
        <v>0</v>
      </c>
      <c r="R36" s="13">
        <f t="shared" si="68"/>
        <v>1</v>
      </c>
      <c r="S36" s="13">
        <f t="shared" si="69"/>
        <v>0</v>
      </c>
      <c r="T36" s="13">
        <f t="shared" si="23"/>
        <v>1</v>
      </c>
      <c r="U36" s="16">
        <f t="shared" si="24"/>
        <v>0</v>
      </c>
      <c r="V36" s="17">
        <f t="shared" si="25"/>
        <v>0</v>
      </c>
      <c r="W36" s="16">
        <f t="shared" si="26"/>
        <v>0</v>
      </c>
      <c r="Y36" s="13">
        <f t="shared" si="70"/>
        <v>1</v>
      </c>
      <c r="Z36" s="13">
        <f t="shared" si="71"/>
        <v>0</v>
      </c>
      <c r="AA36" s="13">
        <f t="shared" si="27"/>
        <v>1</v>
      </c>
      <c r="AB36" s="16">
        <f t="shared" si="28"/>
        <v>0</v>
      </c>
      <c r="AC36" s="17">
        <f t="shared" si="29"/>
        <v>0</v>
      </c>
      <c r="AD36" s="16">
        <f t="shared" si="30"/>
        <v>0</v>
      </c>
      <c r="AF36" s="13">
        <f t="shared" si="72"/>
        <v>1</v>
      </c>
      <c r="AG36" s="13">
        <f t="shared" si="73"/>
        <v>0</v>
      </c>
      <c r="AH36" s="13">
        <f t="shared" si="31"/>
        <v>1</v>
      </c>
      <c r="AI36" s="16">
        <f t="shared" si="32"/>
        <v>0</v>
      </c>
      <c r="AJ36" s="17">
        <f t="shared" si="33"/>
        <v>0</v>
      </c>
      <c r="AK36" s="16">
        <f t="shared" si="34"/>
        <v>0</v>
      </c>
      <c r="AM36" s="13">
        <f t="shared" si="74"/>
        <v>1</v>
      </c>
      <c r="AN36" s="13">
        <f t="shared" si="75"/>
        <v>0</v>
      </c>
      <c r="AO36" s="13">
        <f t="shared" si="35"/>
        <v>1</v>
      </c>
      <c r="AP36" s="16">
        <f t="shared" si="36"/>
        <v>0</v>
      </c>
      <c r="AQ36" s="17">
        <f t="shared" si="37"/>
        <v>0</v>
      </c>
      <c r="AR36" s="16">
        <f t="shared" si="38"/>
        <v>0</v>
      </c>
      <c r="AT36" s="13">
        <f t="shared" si="76"/>
        <v>1</v>
      </c>
      <c r="AU36" s="13">
        <f t="shared" si="77"/>
        <v>0</v>
      </c>
      <c r="AV36" s="13">
        <f t="shared" si="39"/>
        <v>1</v>
      </c>
      <c r="AW36" s="16">
        <f t="shared" si="40"/>
        <v>0</v>
      </c>
      <c r="AX36" s="17">
        <f t="shared" si="41"/>
        <v>0</v>
      </c>
      <c r="AY36" s="16">
        <f t="shared" si="42"/>
        <v>0</v>
      </c>
      <c r="BA36" s="13">
        <f t="shared" si="78"/>
        <v>1</v>
      </c>
      <c r="BB36" s="13">
        <f t="shared" si="79"/>
        <v>0</v>
      </c>
      <c r="BC36" s="13">
        <f t="shared" si="43"/>
        <v>1</v>
      </c>
      <c r="BD36" s="16">
        <f t="shared" si="44"/>
        <v>0</v>
      </c>
      <c r="BE36" s="17">
        <f t="shared" si="45"/>
        <v>0</v>
      </c>
      <c r="BF36" s="16">
        <f t="shared" si="46"/>
        <v>0</v>
      </c>
      <c r="BH36" s="13">
        <f t="shared" si="80"/>
        <v>1</v>
      </c>
      <c r="BI36" s="13">
        <f t="shared" si="81"/>
        <v>0</v>
      </c>
      <c r="BJ36" s="13">
        <f t="shared" si="47"/>
        <v>1</v>
      </c>
      <c r="BK36" s="16">
        <f t="shared" si="48"/>
        <v>0</v>
      </c>
      <c r="BL36" s="17">
        <f t="shared" si="49"/>
        <v>0</v>
      </c>
      <c r="BM36" s="16">
        <f t="shared" si="50"/>
        <v>0</v>
      </c>
      <c r="BO36" s="13">
        <f t="shared" si="82"/>
        <v>1</v>
      </c>
      <c r="BP36" s="13">
        <f t="shared" si="83"/>
        <v>0</v>
      </c>
      <c r="BQ36" s="13">
        <f t="shared" si="51"/>
        <v>1</v>
      </c>
      <c r="BR36" s="16">
        <f t="shared" si="52"/>
        <v>0</v>
      </c>
      <c r="BS36" s="17">
        <f t="shared" si="53"/>
        <v>0</v>
      </c>
      <c r="BT36" s="16">
        <f t="shared" si="54"/>
        <v>0</v>
      </c>
      <c r="BV36" s="13">
        <f t="shared" si="84"/>
        <v>1</v>
      </c>
      <c r="BW36" s="13">
        <f t="shared" si="85"/>
        <v>0</v>
      </c>
      <c r="BX36" s="13">
        <f t="shared" si="55"/>
        <v>1</v>
      </c>
      <c r="BY36" s="16">
        <f t="shared" si="56"/>
        <v>0</v>
      </c>
      <c r="BZ36" s="17">
        <f t="shared" si="57"/>
        <v>0</v>
      </c>
      <c r="CA36" s="16">
        <f t="shared" si="58"/>
        <v>0</v>
      </c>
      <c r="CC36" s="13">
        <f t="shared" si="86"/>
        <v>1</v>
      </c>
      <c r="CD36" s="13">
        <f t="shared" si="87"/>
        <v>0</v>
      </c>
      <c r="CE36" s="13">
        <f t="shared" si="59"/>
        <v>1</v>
      </c>
      <c r="CF36" s="16">
        <f t="shared" si="60"/>
        <v>0</v>
      </c>
      <c r="CG36" s="17">
        <f t="shared" si="61"/>
        <v>0</v>
      </c>
      <c r="CH36" s="16">
        <f t="shared" si="62"/>
        <v>0</v>
      </c>
      <c r="CJ36" s="13">
        <f t="shared" si="88"/>
        <v>1</v>
      </c>
      <c r="CK36" s="13">
        <f t="shared" si="89"/>
        <v>0</v>
      </c>
      <c r="CL36" s="13">
        <f t="shared" si="63"/>
        <v>1</v>
      </c>
      <c r="CM36" s="16">
        <f t="shared" si="64"/>
        <v>0</v>
      </c>
      <c r="CN36" s="17">
        <f t="shared" si="65"/>
        <v>0</v>
      </c>
      <c r="CO36" s="16">
        <f t="shared" si="66"/>
        <v>0</v>
      </c>
      <c r="CQ36" s="16">
        <f t="shared" si="90"/>
        <v>0</v>
      </c>
      <c r="CR36" s="16">
        <f>CQ36-ROUNDDOWN(コマンド生成ツール!$D$25,0)</f>
        <v>0</v>
      </c>
      <c r="CS36" s="16">
        <v>8</v>
      </c>
    </row>
    <row r="37" spans="2:97" x14ac:dyDescent="0.15">
      <c r="B37" s="8">
        <f t="shared" si="91"/>
        <v>4</v>
      </c>
      <c r="C37" s="8">
        <f t="shared" si="12"/>
        <v>0</v>
      </c>
      <c r="D37" s="8">
        <f t="shared" si="13"/>
        <v>4</v>
      </c>
      <c r="E37" s="16">
        <f t="shared" si="14"/>
        <v>21.9295639228637</v>
      </c>
      <c r="F37" s="13">
        <f t="shared" si="15"/>
        <v>0.999995879907567</v>
      </c>
      <c r="G37" s="13">
        <f t="shared" si="16"/>
        <v>2.8705692625106186E-3</v>
      </c>
      <c r="H37" s="13">
        <f t="shared" si="17"/>
        <v>0.99998351966421828</v>
      </c>
      <c r="I37" s="13">
        <f t="shared" si="18"/>
        <v>5.7411148709998437E-3</v>
      </c>
      <c r="K37" s="13">
        <f t="shared" si="19"/>
        <v>1</v>
      </c>
      <c r="L37" s="13">
        <f t="shared" si="20"/>
        <v>0</v>
      </c>
      <c r="M37" s="13">
        <f t="shared" si="92"/>
        <v>1</v>
      </c>
      <c r="N37" s="16">
        <f t="shared" si="67"/>
        <v>0</v>
      </c>
      <c r="O37" s="17">
        <f t="shared" si="21"/>
        <v>0</v>
      </c>
      <c r="P37" s="16">
        <f t="shared" si="22"/>
        <v>0</v>
      </c>
      <c r="R37" s="13">
        <f t="shared" si="68"/>
        <v>1</v>
      </c>
      <c r="S37" s="13">
        <f t="shared" si="69"/>
        <v>0</v>
      </c>
      <c r="T37" s="13">
        <f t="shared" si="23"/>
        <v>1</v>
      </c>
      <c r="U37" s="16">
        <f t="shared" si="24"/>
        <v>0</v>
      </c>
      <c r="V37" s="17">
        <f t="shared" si="25"/>
        <v>0</v>
      </c>
      <c r="W37" s="16">
        <f t="shared" si="26"/>
        <v>0</v>
      </c>
      <c r="Y37" s="13">
        <f t="shared" si="70"/>
        <v>1</v>
      </c>
      <c r="Z37" s="13">
        <f t="shared" si="71"/>
        <v>0</v>
      </c>
      <c r="AA37" s="13">
        <f t="shared" si="27"/>
        <v>1</v>
      </c>
      <c r="AB37" s="16">
        <f t="shared" si="28"/>
        <v>0</v>
      </c>
      <c r="AC37" s="17">
        <f t="shared" si="29"/>
        <v>0</v>
      </c>
      <c r="AD37" s="16">
        <f t="shared" si="30"/>
        <v>0</v>
      </c>
      <c r="AF37" s="13">
        <f t="shared" si="72"/>
        <v>1</v>
      </c>
      <c r="AG37" s="13">
        <f t="shared" si="73"/>
        <v>0</v>
      </c>
      <c r="AH37" s="13">
        <f t="shared" si="31"/>
        <v>1</v>
      </c>
      <c r="AI37" s="16">
        <f t="shared" si="32"/>
        <v>0</v>
      </c>
      <c r="AJ37" s="17">
        <f t="shared" si="33"/>
        <v>0</v>
      </c>
      <c r="AK37" s="16">
        <f t="shared" si="34"/>
        <v>0</v>
      </c>
      <c r="AM37" s="13">
        <f t="shared" si="74"/>
        <v>1</v>
      </c>
      <c r="AN37" s="13">
        <f t="shared" si="75"/>
        <v>0</v>
      </c>
      <c r="AO37" s="13">
        <f t="shared" si="35"/>
        <v>1</v>
      </c>
      <c r="AP37" s="16">
        <f t="shared" si="36"/>
        <v>0</v>
      </c>
      <c r="AQ37" s="17">
        <f t="shared" si="37"/>
        <v>0</v>
      </c>
      <c r="AR37" s="16">
        <f t="shared" si="38"/>
        <v>0</v>
      </c>
      <c r="AT37" s="13">
        <f t="shared" si="76"/>
        <v>1</v>
      </c>
      <c r="AU37" s="13">
        <f t="shared" si="77"/>
        <v>0</v>
      </c>
      <c r="AV37" s="13">
        <f t="shared" si="39"/>
        <v>1</v>
      </c>
      <c r="AW37" s="16">
        <f t="shared" si="40"/>
        <v>0</v>
      </c>
      <c r="AX37" s="17">
        <f t="shared" si="41"/>
        <v>0</v>
      </c>
      <c r="AY37" s="16">
        <f t="shared" si="42"/>
        <v>0</v>
      </c>
      <c r="BA37" s="13">
        <f t="shared" si="78"/>
        <v>1</v>
      </c>
      <c r="BB37" s="13">
        <f t="shared" si="79"/>
        <v>0</v>
      </c>
      <c r="BC37" s="13">
        <f t="shared" si="43"/>
        <v>1</v>
      </c>
      <c r="BD37" s="16">
        <f t="shared" si="44"/>
        <v>0</v>
      </c>
      <c r="BE37" s="17">
        <f t="shared" si="45"/>
        <v>0</v>
      </c>
      <c r="BF37" s="16">
        <f t="shared" si="46"/>
        <v>0</v>
      </c>
      <c r="BH37" s="13">
        <f t="shared" si="80"/>
        <v>1</v>
      </c>
      <c r="BI37" s="13">
        <f t="shared" si="81"/>
        <v>0</v>
      </c>
      <c r="BJ37" s="13">
        <f t="shared" si="47"/>
        <v>1</v>
      </c>
      <c r="BK37" s="16">
        <f t="shared" si="48"/>
        <v>0</v>
      </c>
      <c r="BL37" s="17">
        <f t="shared" si="49"/>
        <v>0</v>
      </c>
      <c r="BM37" s="16">
        <f t="shared" si="50"/>
        <v>0</v>
      </c>
      <c r="BO37" s="13">
        <f t="shared" si="82"/>
        <v>1</v>
      </c>
      <c r="BP37" s="13">
        <f t="shared" si="83"/>
        <v>0</v>
      </c>
      <c r="BQ37" s="13">
        <f t="shared" si="51"/>
        <v>1</v>
      </c>
      <c r="BR37" s="16">
        <f t="shared" si="52"/>
        <v>0</v>
      </c>
      <c r="BS37" s="17">
        <f t="shared" si="53"/>
        <v>0</v>
      </c>
      <c r="BT37" s="16">
        <f t="shared" si="54"/>
        <v>0</v>
      </c>
      <c r="BV37" s="13">
        <f t="shared" si="84"/>
        <v>1</v>
      </c>
      <c r="BW37" s="13">
        <f t="shared" si="85"/>
        <v>0</v>
      </c>
      <c r="BX37" s="13">
        <f t="shared" si="55"/>
        <v>1</v>
      </c>
      <c r="BY37" s="16">
        <f t="shared" si="56"/>
        <v>0</v>
      </c>
      <c r="BZ37" s="17">
        <f t="shared" si="57"/>
        <v>0</v>
      </c>
      <c r="CA37" s="16">
        <f t="shared" si="58"/>
        <v>0</v>
      </c>
      <c r="CC37" s="13">
        <f t="shared" si="86"/>
        <v>1</v>
      </c>
      <c r="CD37" s="13">
        <f t="shared" si="87"/>
        <v>0</v>
      </c>
      <c r="CE37" s="13">
        <f t="shared" si="59"/>
        <v>1</v>
      </c>
      <c r="CF37" s="16">
        <f t="shared" si="60"/>
        <v>0</v>
      </c>
      <c r="CG37" s="17">
        <f t="shared" si="61"/>
        <v>0</v>
      </c>
      <c r="CH37" s="16">
        <f t="shared" si="62"/>
        <v>0</v>
      </c>
      <c r="CJ37" s="13">
        <f t="shared" si="88"/>
        <v>1</v>
      </c>
      <c r="CK37" s="13">
        <f t="shared" si="89"/>
        <v>0</v>
      </c>
      <c r="CL37" s="13">
        <f t="shared" si="63"/>
        <v>1</v>
      </c>
      <c r="CM37" s="16">
        <f t="shared" si="64"/>
        <v>0</v>
      </c>
      <c r="CN37" s="17">
        <f t="shared" si="65"/>
        <v>0</v>
      </c>
      <c r="CO37" s="16">
        <f t="shared" si="66"/>
        <v>0</v>
      </c>
      <c r="CQ37" s="16">
        <f t="shared" si="90"/>
        <v>0</v>
      </c>
      <c r="CR37" s="16">
        <f>CQ37-ROUNDDOWN(コマンド生成ツール!$D$25,0)</f>
        <v>0</v>
      </c>
      <c r="CS37" s="16">
        <v>8</v>
      </c>
    </row>
    <row r="38" spans="2:97" x14ac:dyDescent="0.15">
      <c r="B38" s="8">
        <f t="shared" si="91"/>
        <v>5</v>
      </c>
      <c r="C38" s="8">
        <f t="shared" si="12"/>
        <v>0</v>
      </c>
      <c r="D38" s="8">
        <f t="shared" si="13"/>
        <v>5</v>
      </c>
      <c r="E38" s="16">
        <f t="shared" si="14"/>
        <v>22.440369086039272</v>
      </c>
      <c r="F38" s="13">
        <f t="shared" si="15"/>
        <v>0.99999568573373243</v>
      </c>
      <c r="G38" s="13">
        <f t="shared" si="16"/>
        <v>2.9374332200590449E-3</v>
      </c>
      <c r="H38" s="13">
        <f t="shared" si="17"/>
        <v>0.99998274297215539</v>
      </c>
      <c r="I38" s="13">
        <f t="shared" si="18"/>
        <v>5.8748410943799808E-3</v>
      </c>
      <c r="K38" s="13">
        <f t="shared" si="19"/>
        <v>1</v>
      </c>
      <c r="L38" s="13">
        <f t="shared" si="20"/>
        <v>0</v>
      </c>
      <c r="M38" s="13">
        <f t="shared" si="92"/>
        <v>1</v>
      </c>
      <c r="N38" s="16">
        <f t="shared" si="67"/>
        <v>0</v>
      </c>
      <c r="O38" s="17">
        <f t="shared" si="21"/>
        <v>0</v>
      </c>
      <c r="P38" s="16">
        <f t="shared" si="22"/>
        <v>0</v>
      </c>
      <c r="R38" s="13">
        <f t="shared" si="68"/>
        <v>1</v>
      </c>
      <c r="S38" s="13">
        <f t="shared" si="69"/>
        <v>0</v>
      </c>
      <c r="T38" s="13">
        <f t="shared" si="23"/>
        <v>1</v>
      </c>
      <c r="U38" s="16">
        <f t="shared" si="24"/>
        <v>0</v>
      </c>
      <c r="V38" s="17">
        <f t="shared" si="25"/>
        <v>0</v>
      </c>
      <c r="W38" s="16">
        <f t="shared" si="26"/>
        <v>0</v>
      </c>
      <c r="Y38" s="13">
        <f t="shared" si="70"/>
        <v>1</v>
      </c>
      <c r="Z38" s="13">
        <f t="shared" si="71"/>
        <v>0</v>
      </c>
      <c r="AA38" s="13">
        <f t="shared" si="27"/>
        <v>1</v>
      </c>
      <c r="AB38" s="16">
        <f t="shared" si="28"/>
        <v>0</v>
      </c>
      <c r="AC38" s="17">
        <f t="shared" si="29"/>
        <v>0</v>
      </c>
      <c r="AD38" s="16">
        <f t="shared" si="30"/>
        <v>0</v>
      </c>
      <c r="AF38" s="13">
        <f t="shared" si="72"/>
        <v>1</v>
      </c>
      <c r="AG38" s="13">
        <f t="shared" si="73"/>
        <v>0</v>
      </c>
      <c r="AH38" s="13">
        <f t="shared" si="31"/>
        <v>1</v>
      </c>
      <c r="AI38" s="16">
        <f t="shared" si="32"/>
        <v>0</v>
      </c>
      <c r="AJ38" s="17">
        <f t="shared" si="33"/>
        <v>0</v>
      </c>
      <c r="AK38" s="16">
        <f t="shared" si="34"/>
        <v>0</v>
      </c>
      <c r="AM38" s="13">
        <f t="shared" si="74"/>
        <v>1</v>
      </c>
      <c r="AN38" s="13">
        <f t="shared" si="75"/>
        <v>0</v>
      </c>
      <c r="AO38" s="13">
        <f t="shared" si="35"/>
        <v>1</v>
      </c>
      <c r="AP38" s="16">
        <f t="shared" si="36"/>
        <v>0</v>
      </c>
      <c r="AQ38" s="17">
        <f t="shared" si="37"/>
        <v>0</v>
      </c>
      <c r="AR38" s="16">
        <f t="shared" si="38"/>
        <v>0</v>
      </c>
      <c r="AT38" s="13">
        <f t="shared" si="76"/>
        <v>1</v>
      </c>
      <c r="AU38" s="13">
        <f t="shared" si="77"/>
        <v>0</v>
      </c>
      <c r="AV38" s="13">
        <f t="shared" si="39"/>
        <v>1</v>
      </c>
      <c r="AW38" s="16">
        <f t="shared" si="40"/>
        <v>0</v>
      </c>
      <c r="AX38" s="17">
        <f t="shared" si="41"/>
        <v>0</v>
      </c>
      <c r="AY38" s="16">
        <f t="shared" si="42"/>
        <v>0</v>
      </c>
      <c r="BA38" s="13">
        <f t="shared" si="78"/>
        <v>1</v>
      </c>
      <c r="BB38" s="13">
        <f t="shared" si="79"/>
        <v>0</v>
      </c>
      <c r="BC38" s="13">
        <f t="shared" si="43"/>
        <v>1</v>
      </c>
      <c r="BD38" s="16">
        <f t="shared" si="44"/>
        <v>0</v>
      </c>
      <c r="BE38" s="17">
        <f t="shared" si="45"/>
        <v>0</v>
      </c>
      <c r="BF38" s="16">
        <f t="shared" si="46"/>
        <v>0</v>
      </c>
      <c r="BH38" s="13">
        <f t="shared" si="80"/>
        <v>1</v>
      </c>
      <c r="BI38" s="13">
        <f t="shared" si="81"/>
        <v>0</v>
      </c>
      <c r="BJ38" s="13">
        <f t="shared" si="47"/>
        <v>1</v>
      </c>
      <c r="BK38" s="16">
        <f t="shared" si="48"/>
        <v>0</v>
      </c>
      <c r="BL38" s="17">
        <f t="shared" si="49"/>
        <v>0</v>
      </c>
      <c r="BM38" s="16">
        <f t="shared" si="50"/>
        <v>0</v>
      </c>
      <c r="BO38" s="13">
        <f t="shared" si="82"/>
        <v>1</v>
      </c>
      <c r="BP38" s="13">
        <f t="shared" si="83"/>
        <v>0</v>
      </c>
      <c r="BQ38" s="13">
        <f t="shared" si="51"/>
        <v>1</v>
      </c>
      <c r="BR38" s="16">
        <f t="shared" si="52"/>
        <v>0</v>
      </c>
      <c r="BS38" s="17">
        <f t="shared" si="53"/>
        <v>0</v>
      </c>
      <c r="BT38" s="16">
        <f t="shared" si="54"/>
        <v>0</v>
      </c>
      <c r="BV38" s="13">
        <f t="shared" si="84"/>
        <v>1</v>
      </c>
      <c r="BW38" s="13">
        <f t="shared" si="85"/>
        <v>0</v>
      </c>
      <c r="BX38" s="13">
        <f t="shared" si="55"/>
        <v>1</v>
      </c>
      <c r="BY38" s="16">
        <f t="shared" si="56"/>
        <v>0</v>
      </c>
      <c r="BZ38" s="17">
        <f t="shared" si="57"/>
        <v>0</v>
      </c>
      <c r="CA38" s="16">
        <f t="shared" si="58"/>
        <v>0</v>
      </c>
      <c r="CC38" s="13">
        <f t="shared" si="86"/>
        <v>1</v>
      </c>
      <c r="CD38" s="13">
        <f t="shared" si="87"/>
        <v>0</v>
      </c>
      <c r="CE38" s="13">
        <f t="shared" si="59"/>
        <v>1</v>
      </c>
      <c r="CF38" s="16">
        <f t="shared" si="60"/>
        <v>0</v>
      </c>
      <c r="CG38" s="17">
        <f t="shared" si="61"/>
        <v>0</v>
      </c>
      <c r="CH38" s="16">
        <f t="shared" si="62"/>
        <v>0</v>
      </c>
      <c r="CJ38" s="13">
        <f t="shared" si="88"/>
        <v>1</v>
      </c>
      <c r="CK38" s="13">
        <f t="shared" si="89"/>
        <v>0</v>
      </c>
      <c r="CL38" s="13">
        <f t="shared" si="63"/>
        <v>1</v>
      </c>
      <c r="CM38" s="16">
        <f t="shared" si="64"/>
        <v>0</v>
      </c>
      <c r="CN38" s="17">
        <f t="shared" si="65"/>
        <v>0</v>
      </c>
      <c r="CO38" s="16">
        <f t="shared" si="66"/>
        <v>0</v>
      </c>
      <c r="CQ38" s="16">
        <f t="shared" si="90"/>
        <v>0</v>
      </c>
      <c r="CR38" s="16">
        <f>CQ38-ROUNDDOWN(コマンド生成ツール!$D$25,0)</f>
        <v>0</v>
      </c>
      <c r="CS38" s="16">
        <v>8</v>
      </c>
    </row>
    <row r="39" spans="2:97" x14ac:dyDescent="0.15">
      <c r="B39" s="8">
        <f t="shared" si="91"/>
        <v>6</v>
      </c>
      <c r="C39" s="8">
        <f t="shared" si="12"/>
        <v>0</v>
      </c>
      <c r="D39" s="8">
        <f t="shared" si="13"/>
        <v>6</v>
      </c>
      <c r="E39" s="16">
        <f t="shared" si="14"/>
        <v>22.963072429937657</v>
      </c>
      <c r="F39" s="13">
        <f t="shared" si="15"/>
        <v>0.99999548240878045</v>
      </c>
      <c r="G39" s="13">
        <f t="shared" si="16"/>
        <v>3.0058546256569348E-3</v>
      </c>
      <c r="H39" s="13">
        <f t="shared" si="17"/>
        <v>0.9999819296759388</v>
      </c>
      <c r="I39" s="13">
        <f t="shared" si="18"/>
        <v>6.0116820928689408E-3</v>
      </c>
      <c r="K39" s="13">
        <f t="shared" si="19"/>
        <v>1</v>
      </c>
      <c r="L39" s="13">
        <f t="shared" si="20"/>
        <v>0</v>
      </c>
      <c r="M39" s="13">
        <f t="shared" si="92"/>
        <v>1</v>
      </c>
      <c r="N39" s="16">
        <f t="shared" si="67"/>
        <v>0</v>
      </c>
      <c r="O39" s="17">
        <f t="shared" si="21"/>
        <v>0</v>
      </c>
      <c r="P39" s="16">
        <f t="shared" si="22"/>
        <v>0</v>
      </c>
      <c r="R39" s="13">
        <f t="shared" si="68"/>
        <v>1</v>
      </c>
      <c r="S39" s="13">
        <f t="shared" si="69"/>
        <v>0</v>
      </c>
      <c r="T39" s="13">
        <f t="shared" si="23"/>
        <v>1</v>
      </c>
      <c r="U39" s="16">
        <f t="shared" si="24"/>
        <v>0</v>
      </c>
      <c r="V39" s="17">
        <f t="shared" si="25"/>
        <v>0</v>
      </c>
      <c r="W39" s="16">
        <f t="shared" si="26"/>
        <v>0</v>
      </c>
      <c r="Y39" s="13">
        <f t="shared" si="70"/>
        <v>1</v>
      </c>
      <c r="Z39" s="13">
        <f t="shared" si="71"/>
        <v>0</v>
      </c>
      <c r="AA39" s="13">
        <f t="shared" si="27"/>
        <v>1</v>
      </c>
      <c r="AB39" s="16">
        <f t="shared" si="28"/>
        <v>0</v>
      </c>
      <c r="AC39" s="17">
        <f t="shared" si="29"/>
        <v>0</v>
      </c>
      <c r="AD39" s="16">
        <f t="shared" si="30"/>
        <v>0</v>
      </c>
      <c r="AF39" s="13">
        <f t="shared" si="72"/>
        <v>1</v>
      </c>
      <c r="AG39" s="13">
        <f t="shared" si="73"/>
        <v>0</v>
      </c>
      <c r="AH39" s="13">
        <f t="shared" si="31"/>
        <v>1</v>
      </c>
      <c r="AI39" s="16">
        <f t="shared" si="32"/>
        <v>0</v>
      </c>
      <c r="AJ39" s="17">
        <f t="shared" si="33"/>
        <v>0</v>
      </c>
      <c r="AK39" s="16">
        <f t="shared" si="34"/>
        <v>0</v>
      </c>
      <c r="AM39" s="13">
        <f t="shared" si="74"/>
        <v>1</v>
      </c>
      <c r="AN39" s="13">
        <f t="shared" si="75"/>
        <v>0</v>
      </c>
      <c r="AO39" s="13">
        <f t="shared" si="35"/>
        <v>1</v>
      </c>
      <c r="AP39" s="16">
        <f t="shared" si="36"/>
        <v>0</v>
      </c>
      <c r="AQ39" s="17">
        <f t="shared" si="37"/>
        <v>0</v>
      </c>
      <c r="AR39" s="16">
        <f t="shared" si="38"/>
        <v>0</v>
      </c>
      <c r="AT39" s="13">
        <f t="shared" si="76"/>
        <v>1</v>
      </c>
      <c r="AU39" s="13">
        <f t="shared" si="77"/>
        <v>0</v>
      </c>
      <c r="AV39" s="13">
        <f t="shared" si="39"/>
        <v>1</v>
      </c>
      <c r="AW39" s="16">
        <f t="shared" si="40"/>
        <v>0</v>
      </c>
      <c r="AX39" s="17">
        <f t="shared" si="41"/>
        <v>0</v>
      </c>
      <c r="AY39" s="16">
        <f t="shared" si="42"/>
        <v>0</v>
      </c>
      <c r="BA39" s="13">
        <f t="shared" si="78"/>
        <v>1</v>
      </c>
      <c r="BB39" s="13">
        <f t="shared" si="79"/>
        <v>0</v>
      </c>
      <c r="BC39" s="13">
        <f t="shared" si="43"/>
        <v>1</v>
      </c>
      <c r="BD39" s="16">
        <f t="shared" si="44"/>
        <v>0</v>
      </c>
      <c r="BE39" s="17">
        <f t="shared" si="45"/>
        <v>0</v>
      </c>
      <c r="BF39" s="16">
        <f t="shared" si="46"/>
        <v>0</v>
      </c>
      <c r="BH39" s="13">
        <f t="shared" si="80"/>
        <v>1</v>
      </c>
      <c r="BI39" s="13">
        <f t="shared" si="81"/>
        <v>0</v>
      </c>
      <c r="BJ39" s="13">
        <f t="shared" si="47"/>
        <v>1</v>
      </c>
      <c r="BK39" s="16">
        <f t="shared" si="48"/>
        <v>0</v>
      </c>
      <c r="BL39" s="17">
        <f t="shared" si="49"/>
        <v>0</v>
      </c>
      <c r="BM39" s="16">
        <f t="shared" si="50"/>
        <v>0</v>
      </c>
      <c r="BO39" s="13">
        <f t="shared" si="82"/>
        <v>1</v>
      </c>
      <c r="BP39" s="13">
        <f t="shared" si="83"/>
        <v>0</v>
      </c>
      <c r="BQ39" s="13">
        <f t="shared" si="51"/>
        <v>1</v>
      </c>
      <c r="BR39" s="16">
        <f t="shared" si="52"/>
        <v>0</v>
      </c>
      <c r="BS39" s="17">
        <f t="shared" si="53"/>
        <v>0</v>
      </c>
      <c r="BT39" s="16">
        <f t="shared" si="54"/>
        <v>0</v>
      </c>
      <c r="BV39" s="13">
        <f t="shared" si="84"/>
        <v>1</v>
      </c>
      <c r="BW39" s="13">
        <f t="shared" si="85"/>
        <v>0</v>
      </c>
      <c r="BX39" s="13">
        <f t="shared" si="55"/>
        <v>1</v>
      </c>
      <c r="BY39" s="16">
        <f t="shared" si="56"/>
        <v>0</v>
      </c>
      <c r="BZ39" s="17">
        <f t="shared" si="57"/>
        <v>0</v>
      </c>
      <c r="CA39" s="16">
        <f t="shared" si="58"/>
        <v>0</v>
      </c>
      <c r="CC39" s="13">
        <f t="shared" si="86"/>
        <v>1</v>
      </c>
      <c r="CD39" s="13">
        <f t="shared" si="87"/>
        <v>0</v>
      </c>
      <c r="CE39" s="13">
        <f t="shared" si="59"/>
        <v>1</v>
      </c>
      <c r="CF39" s="16">
        <f t="shared" si="60"/>
        <v>0</v>
      </c>
      <c r="CG39" s="17">
        <f t="shared" si="61"/>
        <v>0</v>
      </c>
      <c r="CH39" s="16">
        <f t="shared" si="62"/>
        <v>0</v>
      </c>
      <c r="CJ39" s="13">
        <f t="shared" si="88"/>
        <v>1</v>
      </c>
      <c r="CK39" s="13">
        <f t="shared" si="89"/>
        <v>0</v>
      </c>
      <c r="CL39" s="13">
        <f t="shared" si="63"/>
        <v>1</v>
      </c>
      <c r="CM39" s="16">
        <f t="shared" si="64"/>
        <v>0</v>
      </c>
      <c r="CN39" s="17">
        <f t="shared" si="65"/>
        <v>0</v>
      </c>
      <c r="CO39" s="16">
        <f t="shared" si="66"/>
        <v>0</v>
      </c>
      <c r="CQ39" s="16">
        <f t="shared" si="90"/>
        <v>0</v>
      </c>
      <c r="CR39" s="16">
        <f>CQ39-ROUNDDOWN(コマンド生成ツール!$D$25,0)</f>
        <v>0</v>
      </c>
      <c r="CS39" s="16">
        <v>8</v>
      </c>
    </row>
    <row r="40" spans="2:97" x14ac:dyDescent="0.15">
      <c r="B40" s="8">
        <f t="shared" si="91"/>
        <v>7</v>
      </c>
      <c r="C40" s="8">
        <f t="shared" si="12"/>
        <v>0</v>
      </c>
      <c r="D40" s="8">
        <f t="shared" si="13"/>
        <v>7</v>
      </c>
      <c r="E40" s="16">
        <f t="shared" si="14"/>
        <v>23.49795109879059</v>
      </c>
      <c r="F40" s="13">
        <f t="shared" si="15"/>
        <v>0.99999526950143336</v>
      </c>
      <c r="G40" s="13">
        <f t="shared" si="16"/>
        <v>3.0758697559571955E-3</v>
      </c>
      <c r="H40" s="13">
        <f t="shared" si="17"/>
        <v>0.99998107805048875</v>
      </c>
      <c r="I40" s="13">
        <f t="shared" si="18"/>
        <v>6.1517104111194479E-3</v>
      </c>
      <c r="K40" s="13">
        <f t="shared" si="19"/>
        <v>1</v>
      </c>
      <c r="L40" s="13">
        <f t="shared" si="20"/>
        <v>0</v>
      </c>
      <c r="M40" s="13">
        <f t="shared" si="92"/>
        <v>1</v>
      </c>
      <c r="N40" s="16">
        <f t="shared" si="67"/>
        <v>0</v>
      </c>
      <c r="O40" s="17">
        <f t="shared" si="21"/>
        <v>0</v>
      </c>
      <c r="P40" s="16">
        <f t="shared" si="22"/>
        <v>0</v>
      </c>
      <c r="R40" s="13">
        <f t="shared" si="68"/>
        <v>1</v>
      </c>
      <c r="S40" s="13">
        <f t="shared" si="69"/>
        <v>0</v>
      </c>
      <c r="T40" s="13">
        <f t="shared" si="23"/>
        <v>1</v>
      </c>
      <c r="U40" s="16">
        <f t="shared" si="24"/>
        <v>0</v>
      </c>
      <c r="V40" s="17">
        <f t="shared" si="25"/>
        <v>0</v>
      </c>
      <c r="W40" s="16">
        <f t="shared" si="26"/>
        <v>0</v>
      </c>
      <c r="Y40" s="13">
        <f t="shared" si="70"/>
        <v>1</v>
      </c>
      <c r="Z40" s="13">
        <f t="shared" si="71"/>
        <v>0</v>
      </c>
      <c r="AA40" s="13">
        <f t="shared" si="27"/>
        <v>1</v>
      </c>
      <c r="AB40" s="16">
        <f t="shared" si="28"/>
        <v>0</v>
      </c>
      <c r="AC40" s="17">
        <f t="shared" si="29"/>
        <v>0</v>
      </c>
      <c r="AD40" s="16">
        <f t="shared" si="30"/>
        <v>0</v>
      </c>
      <c r="AF40" s="13">
        <f t="shared" si="72"/>
        <v>1</v>
      </c>
      <c r="AG40" s="13">
        <f t="shared" si="73"/>
        <v>0</v>
      </c>
      <c r="AH40" s="13">
        <f t="shared" si="31"/>
        <v>1</v>
      </c>
      <c r="AI40" s="16">
        <f t="shared" si="32"/>
        <v>0</v>
      </c>
      <c r="AJ40" s="17">
        <f t="shared" si="33"/>
        <v>0</v>
      </c>
      <c r="AK40" s="16">
        <f t="shared" si="34"/>
        <v>0</v>
      </c>
      <c r="AM40" s="13">
        <f t="shared" si="74"/>
        <v>1</v>
      </c>
      <c r="AN40" s="13">
        <f t="shared" si="75"/>
        <v>0</v>
      </c>
      <c r="AO40" s="13">
        <f t="shared" si="35"/>
        <v>1</v>
      </c>
      <c r="AP40" s="16">
        <f t="shared" si="36"/>
        <v>0</v>
      </c>
      <c r="AQ40" s="17">
        <f t="shared" si="37"/>
        <v>0</v>
      </c>
      <c r="AR40" s="16">
        <f t="shared" si="38"/>
        <v>0</v>
      </c>
      <c r="AT40" s="13">
        <f t="shared" si="76"/>
        <v>1</v>
      </c>
      <c r="AU40" s="13">
        <f t="shared" si="77"/>
        <v>0</v>
      </c>
      <c r="AV40" s="13">
        <f t="shared" si="39"/>
        <v>1</v>
      </c>
      <c r="AW40" s="16">
        <f t="shared" si="40"/>
        <v>0</v>
      </c>
      <c r="AX40" s="17">
        <f t="shared" si="41"/>
        <v>0</v>
      </c>
      <c r="AY40" s="16">
        <f t="shared" si="42"/>
        <v>0</v>
      </c>
      <c r="BA40" s="13">
        <f t="shared" si="78"/>
        <v>1</v>
      </c>
      <c r="BB40" s="13">
        <f t="shared" si="79"/>
        <v>0</v>
      </c>
      <c r="BC40" s="13">
        <f t="shared" si="43"/>
        <v>1</v>
      </c>
      <c r="BD40" s="16">
        <f t="shared" si="44"/>
        <v>0</v>
      </c>
      <c r="BE40" s="17">
        <f t="shared" si="45"/>
        <v>0</v>
      </c>
      <c r="BF40" s="16">
        <f t="shared" si="46"/>
        <v>0</v>
      </c>
      <c r="BH40" s="13">
        <f t="shared" si="80"/>
        <v>1</v>
      </c>
      <c r="BI40" s="13">
        <f t="shared" si="81"/>
        <v>0</v>
      </c>
      <c r="BJ40" s="13">
        <f t="shared" si="47"/>
        <v>1</v>
      </c>
      <c r="BK40" s="16">
        <f t="shared" si="48"/>
        <v>0</v>
      </c>
      <c r="BL40" s="17">
        <f t="shared" si="49"/>
        <v>0</v>
      </c>
      <c r="BM40" s="16">
        <f t="shared" si="50"/>
        <v>0</v>
      </c>
      <c r="BO40" s="13">
        <f t="shared" si="82"/>
        <v>1</v>
      </c>
      <c r="BP40" s="13">
        <f t="shared" si="83"/>
        <v>0</v>
      </c>
      <c r="BQ40" s="13">
        <f t="shared" si="51"/>
        <v>1</v>
      </c>
      <c r="BR40" s="16">
        <f t="shared" si="52"/>
        <v>0</v>
      </c>
      <c r="BS40" s="17">
        <f t="shared" si="53"/>
        <v>0</v>
      </c>
      <c r="BT40" s="16">
        <f t="shared" si="54"/>
        <v>0</v>
      </c>
      <c r="BV40" s="13">
        <f t="shared" si="84"/>
        <v>1</v>
      </c>
      <c r="BW40" s="13">
        <f t="shared" si="85"/>
        <v>0</v>
      </c>
      <c r="BX40" s="13">
        <f t="shared" si="55"/>
        <v>1</v>
      </c>
      <c r="BY40" s="16">
        <f t="shared" si="56"/>
        <v>0</v>
      </c>
      <c r="BZ40" s="17">
        <f t="shared" si="57"/>
        <v>0</v>
      </c>
      <c r="CA40" s="16">
        <f t="shared" si="58"/>
        <v>0</v>
      </c>
      <c r="CC40" s="13">
        <f t="shared" si="86"/>
        <v>1</v>
      </c>
      <c r="CD40" s="13">
        <f t="shared" si="87"/>
        <v>0</v>
      </c>
      <c r="CE40" s="13">
        <f t="shared" si="59"/>
        <v>1</v>
      </c>
      <c r="CF40" s="16">
        <f t="shared" si="60"/>
        <v>0</v>
      </c>
      <c r="CG40" s="17">
        <f t="shared" si="61"/>
        <v>0</v>
      </c>
      <c r="CH40" s="16">
        <f t="shared" si="62"/>
        <v>0</v>
      </c>
      <c r="CJ40" s="13">
        <f t="shared" si="88"/>
        <v>1</v>
      </c>
      <c r="CK40" s="13">
        <f t="shared" si="89"/>
        <v>0</v>
      </c>
      <c r="CL40" s="13">
        <f t="shared" si="63"/>
        <v>1</v>
      </c>
      <c r="CM40" s="16">
        <f t="shared" si="64"/>
        <v>0</v>
      </c>
      <c r="CN40" s="17">
        <f t="shared" si="65"/>
        <v>0</v>
      </c>
      <c r="CO40" s="16">
        <f t="shared" si="66"/>
        <v>0</v>
      </c>
      <c r="CQ40" s="16">
        <f t="shared" si="90"/>
        <v>0</v>
      </c>
      <c r="CR40" s="16">
        <f>CQ40-ROUNDDOWN(コマンド生成ツール!$D$25,0)</f>
        <v>0</v>
      </c>
      <c r="CS40" s="16">
        <v>8</v>
      </c>
    </row>
    <row r="41" spans="2:97" x14ac:dyDescent="0.15">
      <c r="B41" s="8">
        <f t="shared" si="91"/>
        <v>8</v>
      </c>
      <c r="C41" s="8">
        <f t="shared" si="12"/>
        <v>0</v>
      </c>
      <c r="D41" s="8">
        <f t="shared" si="13"/>
        <v>8</v>
      </c>
      <c r="E41" s="16">
        <f t="shared" si="14"/>
        <v>24.045288692348258</v>
      </c>
      <c r="F41" s="13">
        <f t="shared" si="15"/>
        <v>0.99999504656008842</v>
      </c>
      <c r="G41" s="13">
        <f t="shared" si="16"/>
        <v>3.1475157325349776E-3</v>
      </c>
      <c r="H41" s="13">
        <f t="shared" si="17"/>
        <v>0.99998018628942686</v>
      </c>
      <c r="I41" s="13">
        <f t="shared" si="18"/>
        <v>6.2950002830098519E-3</v>
      </c>
      <c r="K41" s="13">
        <f t="shared" si="19"/>
        <v>1</v>
      </c>
      <c r="L41" s="13">
        <f t="shared" si="20"/>
        <v>0</v>
      </c>
      <c r="M41" s="13">
        <f t="shared" si="92"/>
        <v>1</v>
      </c>
      <c r="N41" s="16">
        <f t="shared" si="67"/>
        <v>0</v>
      </c>
      <c r="O41" s="17">
        <f t="shared" si="21"/>
        <v>0</v>
      </c>
      <c r="P41" s="16">
        <f t="shared" si="22"/>
        <v>0</v>
      </c>
      <c r="R41" s="13">
        <f t="shared" si="68"/>
        <v>1</v>
      </c>
      <c r="S41" s="13">
        <f t="shared" si="69"/>
        <v>0</v>
      </c>
      <c r="T41" s="13">
        <f t="shared" si="23"/>
        <v>1</v>
      </c>
      <c r="U41" s="16">
        <f t="shared" si="24"/>
        <v>0</v>
      </c>
      <c r="V41" s="17">
        <f t="shared" si="25"/>
        <v>0</v>
      </c>
      <c r="W41" s="16">
        <f t="shared" si="26"/>
        <v>0</v>
      </c>
      <c r="Y41" s="13">
        <f t="shared" si="70"/>
        <v>1</v>
      </c>
      <c r="Z41" s="13">
        <f t="shared" si="71"/>
        <v>0</v>
      </c>
      <c r="AA41" s="13">
        <f t="shared" si="27"/>
        <v>1</v>
      </c>
      <c r="AB41" s="16">
        <f t="shared" si="28"/>
        <v>0</v>
      </c>
      <c r="AC41" s="17">
        <f t="shared" si="29"/>
        <v>0</v>
      </c>
      <c r="AD41" s="16">
        <f t="shared" si="30"/>
        <v>0</v>
      </c>
      <c r="AF41" s="13">
        <f t="shared" si="72"/>
        <v>1</v>
      </c>
      <c r="AG41" s="13">
        <f t="shared" si="73"/>
        <v>0</v>
      </c>
      <c r="AH41" s="13">
        <f t="shared" si="31"/>
        <v>1</v>
      </c>
      <c r="AI41" s="16">
        <f t="shared" si="32"/>
        <v>0</v>
      </c>
      <c r="AJ41" s="17">
        <f t="shared" si="33"/>
        <v>0</v>
      </c>
      <c r="AK41" s="16">
        <f t="shared" si="34"/>
        <v>0</v>
      </c>
      <c r="AM41" s="13">
        <f t="shared" si="74"/>
        <v>1</v>
      </c>
      <c r="AN41" s="13">
        <f t="shared" si="75"/>
        <v>0</v>
      </c>
      <c r="AO41" s="13">
        <f t="shared" si="35"/>
        <v>1</v>
      </c>
      <c r="AP41" s="16">
        <f t="shared" si="36"/>
        <v>0</v>
      </c>
      <c r="AQ41" s="17">
        <f t="shared" si="37"/>
        <v>0</v>
      </c>
      <c r="AR41" s="16">
        <f t="shared" si="38"/>
        <v>0</v>
      </c>
      <c r="AT41" s="13">
        <f t="shared" si="76"/>
        <v>1</v>
      </c>
      <c r="AU41" s="13">
        <f t="shared" si="77"/>
        <v>0</v>
      </c>
      <c r="AV41" s="13">
        <f t="shared" si="39"/>
        <v>1</v>
      </c>
      <c r="AW41" s="16">
        <f t="shared" si="40"/>
        <v>0</v>
      </c>
      <c r="AX41" s="17">
        <f t="shared" si="41"/>
        <v>0</v>
      </c>
      <c r="AY41" s="16">
        <f t="shared" si="42"/>
        <v>0</v>
      </c>
      <c r="BA41" s="13">
        <f t="shared" si="78"/>
        <v>1</v>
      </c>
      <c r="BB41" s="13">
        <f t="shared" si="79"/>
        <v>0</v>
      </c>
      <c r="BC41" s="13">
        <f t="shared" si="43"/>
        <v>1</v>
      </c>
      <c r="BD41" s="16">
        <f t="shared" si="44"/>
        <v>0</v>
      </c>
      <c r="BE41" s="17">
        <f t="shared" si="45"/>
        <v>0</v>
      </c>
      <c r="BF41" s="16">
        <f t="shared" si="46"/>
        <v>0</v>
      </c>
      <c r="BH41" s="13">
        <f t="shared" si="80"/>
        <v>1</v>
      </c>
      <c r="BI41" s="13">
        <f t="shared" si="81"/>
        <v>0</v>
      </c>
      <c r="BJ41" s="13">
        <f t="shared" si="47"/>
        <v>1</v>
      </c>
      <c r="BK41" s="16">
        <f t="shared" si="48"/>
        <v>0</v>
      </c>
      <c r="BL41" s="17">
        <f t="shared" si="49"/>
        <v>0</v>
      </c>
      <c r="BM41" s="16">
        <f t="shared" si="50"/>
        <v>0</v>
      </c>
      <c r="BO41" s="13">
        <f t="shared" si="82"/>
        <v>1</v>
      </c>
      <c r="BP41" s="13">
        <f t="shared" si="83"/>
        <v>0</v>
      </c>
      <c r="BQ41" s="13">
        <f t="shared" si="51"/>
        <v>1</v>
      </c>
      <c r="BR41" s="16">
        <f t="shared" si="52"/>
        <v>0</v>
      </c>
      <c r="BS41" s="17">
        <f t="shared" si="53"/>
        <v>0</v>
      </c>
      <c r="BT41" s="16">
        <f t="shared" si="54"/>
        <v>0</v>
      </c>
      <c r="BV41" s="13">
        <f t="shared" si="84"/>
        <v>1</v>
      </c>
      <c r="BW41" s="13">
        <f t="shared" si="85"/>
        <v>0</v>
      </c>
      <c r="BX41" s="13">
        <f t="shared" si="55"/>
        <v>1</v>
      </c>
      <c r="BY41" s="16">
        <f t="shared" si="56"/>
        <v>0</v>
      </c>
      <c r="BZ41" s="17">
        <f t="shared" si="57"/>
        <v>0</v>
      </c>
      <c r="CA41" s="16">
        <f t="shared" si="58"/>
        <v>0</v>
      </c>
      <c r="CC41" s="13">
        <f t="shared" si="86"/>
        <v>1</v>
      </c>
      <c r="CD41" s="13">
        <f t="shared" si="87"/>
        <v>0</v>
      </c>
      <c r="CE41" s="13">
        <f t="shared" si="59"/>
        <v>1</v>
      </c>
      <c r="CF41" s="16">
        <f t="shared" si="60"/>
        <v>0</v>
      </c>
      <c r="CG41" s="17">
        <f t="shared" si="61"/>
        <v>0</v>
      </c>
      <c r="CH41" s="16">
        <f t="shared" si="62"/>
        <v>0</v>
      </c>
      <c r="CJ41" s="13">
        <f t="shared" si="88"/>
        <v>1</v>
      </c>
      <c r="CK41" s="13">
        <f t="shared" si="89"/>
        <v>0</v>
      </c>
      <c r="CL41" s="13">
        <f t="shared" si="63"/>
        <v>1</v>
      </c>
      <c r="CM41" s="16">
        <f t="shared" si="64"/>
        <v>0</v>
      </c>
      <c r="CN41" s="17">
        <f t="shared" si="65"/>
        <v>0</v>
      </c>
      <c r="CO41" s="16">
        <f t="shared" si="66"/>
        <v>0</v>
      </c>
      <c r="CQ41" s="16">
        <f t="shared" si="90"/>
        <v>0</v>
      </c>
      <c r="CR41" s="16">
        <f>CQ41-ROUNDDOWN(コマンド生成ツール!$D$25,0)</f>
        <v>0</v>
      </c>
      <c r="CS41" s="16">
        <v>8</v>
      </c>
    </row>
    <row r="42" spans="2:97" x14ac:dyDescent="0.15">
      <c r="B42" s="8">
        <f t="shared" si="91"/>
        <v>9</v>
      </c>
      <c r="C42" s="8">
        <f t="shared" si="12"/>
        <v>0</v>
      </c>
      <c r="D42" s="8">
        <f t="shared" si="13"/>
        <v>9</v>
      </c>
      <c r="E42" s="16">
        <f t="shared" si="14"/>
        <v>24.605375416247632</v>
      </c>
      <c r="F42" s="13">
        <f t="shared" si="15"/>
        <v>0.99999481311185934</v>
      </c>
      <c r="G42" s="13">
        <f t="shared" si="16"/>
        <v>3.220830541563469E-3</v>
      </c>
      <c r="H42" s="13">
        <f t="shared" si="17"/>
        <v>0.99997925250124509</v>
      </c>
      <c r="I42" s="13">
        <f t="shared" si="18"/>
        <v>6.4416276709514594E-3</v>
      </c>
      <c r="K42" s="13">
        <f t="shared" si="19"/>
        <v>1</v>
      </c>
      <c r="L42" s="13">
        <f t="shared" si="20"/>
        <v>0</v>
      </c>
      <c r="M42" s="13">
        <f t="shared" si="92"/>
        <v>1</v>
      </c>
      <c r="N42" s="16">
        <f t="shared" si="67"/>
        <v>0</v>
      </c>
      <c r="O42" s="17">
        <f t="shared" si="21"/>
        <v>0</v>
      </c>
      <c r="P42" s="16">
        <f t="shared" si="22"/>
        <v>0</v>
      </c>
      <c r="R42" s="13">
        <f t="shared" si="68"/>
        <v>1</v>
      </c>
      <c r="S42" s="13">
        <f t="shared" si="69"/>
        <v>0</v>
      </c>
      <c r="T42" s="13">
        <f t="shared" si="23"/>
        <v>1</v>
      </c>
      <c r="U42" s="16">
        <f t="shared" si="24"/>
        <v>0</v>
      </c>
      <c r="V42" s="17">
        <f t="shared" si="25"/>
        <v>0</v>
      </c>
      <c r="W42" s="16">
        <f t="shared" si="26"/>
        <v>0</v>
      </c>
      <c r="Y42" s="13">
        <f t="shared" si="70"/>
        <v>1</v>
      </c>
      <c r="Z42" s="13">
        <f t="shared" si="71"/>
        <v>0</v>
      </c>
      <c r="AA42" s="13">
        <f t="shared" si="27"/>
        <v>1</v>
      </c>
      <c r="AB42" s="16">
        <f t="shared" si="28"/>
        <v>0</v>
      </c>
      <c r="AC42" s="17">
        <f t="shared" si="29"/>
        <v>0</v>
      </c>
      <c r="AD42" s="16">
        <f t="shared" si="30"/>
        <v>0</v>
      </c>
      <c r="AF42" s="13">
        <f t="shared" si="72"/>
        <v>1</v>
      </c>
      <c r="AG42" s="13">
        <f t="shared" si="73"/>
        <v>0</v>
      </c>
      <c r="AH42" s="13">
        <f t="shared" si="31"/>
        <v>1</v>
      </c>
      <c r="AI42" s="16">
        <f t="shared" si="32"/>
        <v>0</v>
      </c>
      <c r="AJ42" s="17">
        <f t="shared" si="33"/>
        <v>0</v>
      </c>
      <c r="AK42" s="16">
        <f t="shared" si="34"/>
        <v>0</v>
      </c>
      <c r="AM42" s="13">
        <f t="shared" si="74"/>
        <v>1</v>
      </c>
      <c r="AN42" s="13">
        <f t="shared" si="75"/>
        <v>0</v>
      </c>
      <c r="AO42" s="13">
        <f t="shared" si="35"/>
        <v>1</v>
      </c>
      <c r="AP42" s="16">
        <f t="shared" si="36"/>
        <v>0</v>
      </c>
      <c r="AQ42" s="17">
        <f t="shared" si="37"/>
        <v>0</v>
      </c>
      <c r="AR42" s="16">
        <f t="shared" si="38"/>
        <v>0</v>
      </c>
      <c r="AT42" s="13">
        <f t="shared" si="76"/>
        <v>1</v>
      </c>
      <c r="AU42" s="13">
        <f t="shared" si="77"/>
        <v>0</v>
      </c>
      <c r="AV42" s="13">
        <f t="shared" si="39"/>
        <v>1</v>
      </c>
      <c r="AW42" s="16">
        <f t="shared" si="40"/>
        <v>0</v>
      </c>
      <c r="AX42" s="17">
        <f t="shared" si="41"/>
        <v>0</v>
      </c>
      <c r="AY42" s="16">
        <f t="shared" si="42"/>
        <v>0</v>
      </c>
      <c r="BA42" s="13">
        <f t="shared" si="78"/>
        <v>1</v>
      </c>
      <c r="BB42" s="13">
        <f t="shared" si="79"/>
        <v>0</v>
      </c>
      <c r="BC42" s="13">
        <f t="shared" si="43"/>
        <v>1</v>
      </c>
      <c r="BD42" s="16">
        <f t="shared" si="44"/>
        <v>0</v>
      </c>
      <c r="BE42" s="17">
        <f t="shared" si="45"/>
        <v>0</v>
      </c>
      <c r="BF42" s="16">
        <f t="shared" si="46"/>
        <v>0</v>
      </c>
      <c r="BH42" s="13">
        <f t="shared" si="80"/>
        <v>1</v>
      </c>
      <c r="BI42" s="13">
        <f t="shared" si="81"/>
        <v>0</v>
      </c>
      <c r="BJ42" s="13">
        <f t="shared" si="47"/>
        <v>1</v>
      </c>
      <c r="BK42" s="16">
        <f t="shared" si="48"/>
        <v>0</v>
      </c>
      <c r="BL42" s="17">
        <f t="shared" si="49"/>
        <v>0</v>
      </c>
      <c r="BM42" s="16">
        <f t="shared" si="50"/>
        <v>0</v>
      </c>
      <c r="BO42" s="13">
        <f t="shared" si="82"/>
        <v>1</v>
      </c>
      <c r="BP42" s="13">
        <f t="shared" si="83"/>
        <v>0</v>
      </c>
      <c r="BQ42" s="13">
        <f t="shared" si="51"/>
        <v>1</v>
      </c>
      <c r="BR42" s="16">
        <f t="shared" si="52"/>
        <v>0</v>
      </c>
      <c r="BS42" s="17">
        <f t="shared" si="53"/>
        <v>0</v>
      </c>
      <c r="BT42" s="16">
        <f t="shared" si="54"/>
        <v>0</v>
      </c>
      <c r="BV42" s="13">
        <f t="shared" si="84"/>
        <v>1</v>
      </c>
      <c r="BW42" s="13">
        <f t="shared" si="85"/>
        <v>0</v>
      </c>
      <c r="BX42" s="13">
        <f t="shared" si="55"/>
        <v>1</v>
      </c>
      <c r="BY42" s="16">
        <f t="shared" si="56"/>
        <v>0</v>
      </c>
      <c r="BZ42" s="17">
        <f t="shared" si="57"/>
        <v>0</v>
      </c>
      <c r="CA42" s="16">
        <f t="shared" si="58"/>
        <v>0</v>
      </c>
      <c r="CC42" s="13">
        <f t="shared" si="86"/>
        <v>1</v>
      </c>
      <c r="CD42" s="13">
        <f t="shared" si="87"/>
        <v>0</v>
      </c>
      <c r="CE42" s="13">
        <f t="shared" si="59"/>
        <v>1</v>
      </c>
      <c r="CF42" s="16">
        <f t="shared" si="60"/>
        <v>0</v>
      </c>
      <c r="CG42" s="17">
        <f t="shared" si="61"/>
        <v>0</v>
      </c>
      <c r="CH42" s="16">
        <f t="shared" si="62"/>
        <v>0</v>
      </c>
      <c r="CJ42" s="13">
        <f t="shared" si="88"/>
        <v>1</v>
      </c>
      <c r="CK42" s="13">
        <f t="shared" si="89"/>
        <v>0</v>
      </c>
      <c r="CL42" s="13">
        <f t="shared" si="63"/>
        <v>1</v>
      </c>
      <c r="CM42" s="16">
        <f t="shared" si="64"/>
        <v>0</v>
      </c>
      <c r="CN42" s="17">
        <f t="shared" si="65"/>
        <v>0</v>
      </c>
      <c r="CO42" s="16">
        <f t="shared" si="66"/>
        <v>0</v>
      </c>
      <c r="CQ42" s="16">
        <f t="shared" si="90"/>
        <v>0</v>
      </c>
      <c r="CR42" s="16">
        <f>CQ42-ROUNDDOWN(コマンド生成ツール!$D$25,0)</f>
        <v>0</v>
      </c>
      <c r="CS42" s="16">
        <v>8</v>
      </c>
    </row>
    <row r="43" spans="2:97" x14ac:dyDescent="0.15">
      <c r="B43" s="8">
        <f t="shared" si="91"/>
        <v>10</v>
      </c>
      <c r="C43" s="8">
        <f t="shared" si="12"/>
        <v>0</v>
      </c>
      <c r="D43" s="8">
        <f t="shared" si="13"/>
        <v>10</v>
      </c>
      <c r="E43" s="16">
        <f t="shared" si="14"/>
        <v>25.178508235883346</v>
      </c>
      <c r="F43" s="13">
        <f t="shared" si="15"/>
        <v>0.99999456866157366</v>
      </c>
      <c r="G43" s="13">
        <f t="shared" si="16"/>
        <v>3.2958530539476407E-3</v>
      </c>
      <c r="H43" s="13">
        <f t="shared" si="17"/>
        <v>0.99997827470529355</v>
      </c>
      <c r="I43" s="13">
        <f t="shared" si="18"/>
        <v>6.5916703061086029E-3</v>
      </c>
      <c r="K43" s="13">
        <f t="shared" si="19"/>
        <v>1</v>
      </c>
      <c r="L43" s="13">
        <f t="shared" si="20"/>
        <v>0</v>
      </c>
      <c r="M43" s="13">
        <f t="shared" si="92"/>
        <v>1</v>
      </c>
      <c r="N43" s="16">
        <f t="shared" si="67"/>
        <v>0</v>
      </c>
      <c r="O43" s="17">
        <f t="shared" si="21"/>
        <v>0</v>
      </c>
      <c r="P43" s="16">
        <f t="shared" si="22"/>
        <v>0</v>
      </c>
      <c r="R43" s="13">
        <f t="shared" si="68"/>
        <v>1</v>
      </c>
      <c r="S43" s="13">
        <f t="shared" si="69"/>
        <v>0</v>
      </c>
      <c r="T43" s="13">
        <f t="shared" si="23"/>
        <v>1</v>
      </c>
      <c r="U43" s="16">
        <f t="shared" si="24"/>
        <v>0</v>
      </c>
      <c r="V43" s="17">
        <f t="shared" si="25"/>
        <v>0</v>
      </c>
      <c r="W43" s="16">
        <f t="shared" si="26"/>
        <v>0</v>
      </c>
      <c r="Y43" s="13">
        <f t="shared" si="70"/>
        <v>1</v>
      </c>
      <c r="Z43" s="13">
        <f t="shared" si="71"/>
        <v>0</v>
      </c>
      <c r="AA43" s="13">
        <f t="shared" si="27"/>
        <v>1</v>
      </c>
      <c r="AB43" s="16">
        <f t="shared" si="28"/>
        <v>0</v>
      </c>
      <c r="AC43" s="17">
        <f t="shared" si="29"/>
        <v>0</v>
      </c>
      <c r="AD43" s="16">
        <f t="shared" si="30"/>
        <v>0</v>
      </c>
      <c r="AF43" s="13">
        <f t="shared" si="72"/>
        <v>1</v>
      </c>
      <c r="AG43" s="13">
        <f t="shared" si="73"/>
        <v>0</v>
      </c>
      <c r="AH43" s="13">
        <f t="shared" si="31"/>
        <v>1</v>
      </c>
      <c r="AI43" s="16">
        <f t="shared" si="32"/>
        <v>0</v>
      </c>
      <c r="AJ43" s="17">
        <f t="shared" si="33"/>
        <v>0</v>
      </c>
      <c r="AK43" s="16">
        <f t="shared" si="34"/>
        <v>0</v>
      </c>
      <c r="AM43" s="13">
        <f t="shared" si="74"/>
        <v>1</v>
      </c>
      <c r="AN43" s="13">
        <f t="shared" si="75"/>
        <v>0</v>
      </c>
      <c r="AO43" s="13">
        <f t="shared" si="35"/>
        <v>1</v>
      </c>
      <c r="AP43" s="16">
        <f t="shared" si="36"/>
        <v>0</v>
      </c>
      <c r="AQ43" s="17">
        <f t="shared" si="37"/>
        <v>0</v>
      </c>
      <c r="AR43" s="16">
        <f t="shared" si="38"/>
        <v>0</v>
      </c>
      <c r="AT43" s="13">
        <f t="shared" si="76"/>
        <v>1</v>
      </c>
      <c r="AU43" s="13">
        <f t="shared" si="77"/>
        <v>0</v>
      </c>
      <c r="AV43" s="13">
        <f t="shared" si="39"/>
        <v>1</v>
      </c>
      <c r="AW43" s="16">
        <f t="shared" si="40"/>
        <v>0</v>
      </c>
      <c r="AX43" s="17">
        <f t="shared" si="41"/>
        <v>0</v>
      </c>
      <c r="AY43" s="16">
        <f t="shared" si="42"/>
        <v>0</v>
      </c>
      <c r="BA43" s="13">
        <f t="shared" si="78"/>
        <v>1</v>
      </c>
      <c r="BB43" s="13">
        <f t="shared" si="79"/>
        <v>0</v>
      </c>
      <c r="BC43" s="13">
        <f t="shared" si="43"/>
        <v>1</v>
      </c>
      <c r="BD43" s="16">
        <f t="shared" si="44"/>
        <v>0</v>
      </c>
      <c r="BE43" s="17">
        <f t="shared" si="45"/>
        <v>0</v>
      </c>
      <c r="BF43" s="16">
        <f t="shared" si="46"/>
        <v>0</v>
      </c>
      <c r="BH43" s="13">
        <f t="shared" si="80"/>
        <v>1</v>
      </c>
      <c r="BI43" s="13">
        <f t="shared" si="81"/>
        <v>0</v>
      </c>
      <c r="BJ43" s="13">
        <f t="shared" si="47"/>
        <v>1</v>
      </c>
      <c r="BK43" s="16">
        <f t="shared" si="48"/>
        <v>0</v>
      </c>
      <c r="BL43" s="17">
        <f t="shared" si="49"/>
        <v>0</v>
      </c>
      <c r="BM43" s="16">
        <f t="shared" si="50"/>
        <v>0</v>
      </c>
      <c r="BO43" s="13">
        <f t="shared" si="82"/>
        <v>1</v>
      </c>
      <c r="BP43" s="13">
        <f t="shared" si="83"/>
        <v>0</v>
      </c>
      <c r="BQ43" s="13">
        <f t="shared" si="51"/>
        <v>1</v>
      </c>
      <c r="BR43" s="16">
        <f t="shared" si="52"/>
        <v>0</v>
      </c>
      <c r="BS43" s="17">
        <f t="shared" si="53"/>
        <v>0</v>
      </c>
      <c r="BT43" s="16">
        <f t="shared" si="54"/>
        <v>0</v>
      </c>
      <c r="BV43" s="13">
        <f t="shared" si="84"/>
        <v>1</v>
      </c>
      <c r="BW43" s="13">
        <f t="shared" si="85"/>
        <v>0</v>
      </c>
      <c r="BX43" s="13">
        <f t="shared" si="55"/>
        <v>1</v>
      </c>
      <c r="BY43" s="16">
        <f t="shared" si="56"/>
        <v>0</v>
      </c>
      <c r="BZ43" s="17">
        <f t="shared" si="57"/>
        <v>0</v>
      </c>
      <c r="CA43" s="16">
        <f t="shared" si="58"/>
        <v>0</v>
      </c>
      <c r="CC43" s="13">
        <f t="shared" si="86"/>
        <v>1</v>
      </c>
      <c r="CD43" s="13">
        <f t="shared" si="87"/>
        <v>0</v>
      </c>
      <c r="CE43" s="13">
        <f t="shared" si="59"/>
        <v>1</v>
      </c>
      <c r="CF43" s="16">
        <f t="shared" si="60"/>
        <v>0</v>
      </c>
      <c r="CG43" s="17">
        <f t="shared" si="61"/>
        <v>0</v>
      </c>
      <c r="CH43" s="16">
        <f t="shared" si="62"/>
        <v>0</v>
      </c>
      <c r="CJ43" s="13">
        <f t="shared" si="88"/>
        <v>1</v>
      </c>
      <c r="CK43" s="13">
        <f t="shared" si="89"/>
        <v>0</v>
      </c>
      <c r="CL43" s="13">
        <f t="shared" si="63"/>
        <v>1</v>
      </c>
      <c r="CM43" s="16">
        <f t="shared" si="64"/>
        <v>0</v>
      </c>
      <c r="CN43" s="17">
        <f t="shared" si="65"/>
        <v>0</v>
      </c>
      <c r="CO43" s="16">
        <f t="shared" si="66"/>
        <v>0</v>
      </c>
      <c r="CQ43" s="16">
        <f t="shared" si="90"/>
        <v>0</v>
      </c>
      <c r="CR43" s="16">
        <f>CQ43-ROUNDDOWN(コマンド生成ツール!$D$25,0)</f>
        <v>0</v>
      </c>
      <c r="CS43" s="16">
        <v>8</v>
      </c>
    </row>
    <row r="44" spans="2:97" x14ac:dyDescent="0.15">
      <c r="B44" s="8">
        <f t="shared" si="91"/>
        <v>11</v>
      </c>
      <c r="C44" s="8">
        <f t="shared" si="12"/>
        <v>0</v>
      </c>
      <c r="D44" s="8">
        <f t="shared" si="13"/>
        <v>11</v>
      </c>
      <c r="E44" s="16">
        <f t="shared" si="14"/>
        <v>25.764991033862682</v>
      </c>
      <c r="F44" s="13">
        <f t="shared" si="15"/>
        <v>0.99999431269072225</v>
      </c>
      <c r="G44" s="13">
        <f t="shared" si="16"/>
        <v>3.3726230459265871E-3</v>
      </c>
      <c r="H44" s="13">
        <f t="shared" si="17"/>
        <v>0.99997725082758016</v>
      </c>
      <c r="I44" s="13">
        <f t="shared" si="18"/>
        <v>6.7452077295524961E-3</v>
      </c>
      <c r="K44" s="13">
        <f t="shared" si="19"/>
        <v>1</v>
      </c>
      <c r="L44" s="13">
        <f t="shared" si="20"/>
        <v>0</v>
      </c>
      <c r="M44" s="13">
        <f t="shared" si="92"/>
        <v>1</v>
      </c>
      <c r="N44" s="16">
        <f t="shared" si="67"/>
        <v>0</v>
      </c>
      <c r="O44" s="17">
        <f t="shared" si="21"/>
        <v>0</v>
      </c>
      <c r="P44" s="16">
        <f t="shared" si="22"/>
        <v>0</v>
      </c>
      <c r="R44" s="13">
        <f t="shared" si="68"/>
        <v>1</v>
      </c>
      <c r="S44" s="13">
        <f t="shared" si="69"/>
        <v>0</v>
      </c>
      <c r="T44" s="13">
        <f t="shared" si="23"/>
        <v>1</v>
      </c>
      <c r="U44" s="16">
        <f t="shared" si="24"/>
        <v>0</v>
      </c>
      <c r="V44" s="17">
        <f t="shared" si="25"/>
        <v>0</v>
      </c>
      <c r="W44" s="16">
        <f t="shared" si="26"/>
        <v>0</v>
      </c>
      <c r="Y44" s="13">
        <f t="shared" si="70"/>
        <v>1</v>
      </c>
      <c r="Z44" s="13">
        <f t="shared" si="71"/>
        <v>0</v>
      </c>
      <c r="AA44" s="13">
        <f t="shared" si="27"/>
        <v>1</v>
      </c>
      <c r="AB44" s="16">
        <f t="shared" si="28"/>
        <v>0</v>
      </c>
      <c r="AC44" s="17">
        <f t="shared" si="29"/>
        <v>0</v>
      </c>
      <c r="AD44" s="16">
        <f t="shared" si="30"/>
        <v>0</v>
      </c>
      <c r="AF44" s="13">
        <f t="shared" si="72"/>
        <v>1</v>
      </c>
      <c r="AG44" s="13">
        <f t="shared" si="73"/>
        <v>0</v>
      </c>
      <c r="AH44" s="13">
        <f t="shared" si="31"/>
        <v>1</v>
      </c>
      <c r="AI44" s="16">
        <f t="shared" si="32"/>
        <v>0</v>
      </c>
      <c r="AJ44" s="17">
        <f t="shared" si="33"/>
        <v>0</v>
      </c>
      <c r="AK44" s="16">
        <f t="shared" si="34"/>
        <v>0</v>
      </c>
      <c r="AM44" s="13">
        <f t="shared" si="74"/>
        <v>1</v>
      </c>
      <c r="AN44" s="13">
        <f t="shared" si="75"/>
        <v>0</v>
      </c>
      <c r="AO44" s="13">
        <f t="shared" si="35"/>
        <v>1</v>
      </c>
      <c r="AP44" s="16">
        <f t="shared" si="36"/>
        <v>0</v>
      </c>
      <c r="AQ44" s="17">
        <f t="shared" si="37"/>
        <v>0</v>
      </c>
      <c r="AR44" s="16">
        <f t="shared" si="38"/>
        <v>0</v>
      </c>
      <c r="AT44" s="13">
        <f t="shared" si="76"/>
        <v>1</v>
      </c>
      <c r="AU44" s="13">
        <f t="shared" si="77"/>
        <v>0</v>
      </c>
      <c r="AV44" s="13">
        <f t="shared" si="39"/>
        <v>1</v>
      </c>
      <c r="AW44" s="16">
        <f t="shared" si="40"/>
        <v>0</v>
      </c>
      <c r="AX44" s="17">
        <f t="shared" si="41"/>
        <v>0</v>
      </c>
      <c r="AY44" s="16">
        <f t="shared" si="42"/>
        <v>0</v>
      </c>
      <c r="BA44" s="13">
        <f t="shared" si="78"/>
        <v>1</v>
      </c>
      <c r="BB44" s="13">
        <f t="shared" si="79"/>
        <v>0</v>
      </c>
      <c r="BC44" s="13">
        <f t="shared" si="43"/>
        <v>1</v>
      </c>
      <c r="BD44" s="16">
        <f t="shared" si="44"/>
        <v>0</v>
      </c>
      <c r="BE44" s="17">
        <f t="shared" si="45"/>
        <v>0</v>
      </c>
      <c r="BF44" s="16">
        <f t="shared" si="46"/>
        <v>0</v>
      </c>
      <c r="BH44" s="13">
        <f t="shared" si="80"/>
        <v>1</v>
      </c>
      <c r="BI44" s="13">
        <f t="shared" si="81"/>
        <v>0</v>
      </c>
      <c r="BJ44" s="13">
        <f t="shared" si="47"/>
        <v>1</v>
      </c>
      <c r="BK44" s="16">
        <f t="shared" si="48"/>
        <v>0</v>
      </c>
      <c r="BL44" s="17">
        <f t="shared" si="49"/>
        <v>0</v>
      </c>
      <c r="BM44" s="16">
        <f t="shared" si="50"/>
        <v>0</v>
      </c>
      <c r="BO44" s="13">
        <f t="shared" si="82"/>
        <v>1</v>
      </c>
      <c r="BP44" s="13">
        <f t="shared" si="83"/>
        <v>0</v>
      </c>
      <c r="BQ44" s="13">
        <f t="shared" si="51"/>
        <v>1</v>
      </c>
      <c r="BR44" s="16">
        <f t="shared" si="52"/>
        <v>0</v>
      </c>
      <c r="BS44" s="17">
        <f t="shared" si="53"/>
        <v>0</v>
      </c>
      <c r="BT44" s="16">
        <f t="shared" si="54"/>
        <v>0</v>
      </c>
      <c r="BV44" s="13">
        <f t="shared" si="84"/>
        <v>1</v>
      </c>
      <c r="BW44" s="13">
        <f t="shared" si="85"/>
        <v>0</v>
      </c>
      <c r="BX44" s="13">
        <f t="shared" si="55"/>
        <v>1</v>
      </c>
      <c r="BY44" s="16">
        <f t="shared" si="56"/>
        <v>0</v>
      </c>
      <c r="BZ44" s="17">
        <f t="shared" si="57"/>
        <v>0</v>
      </c>
      <c r="CA44" s="16">
        <f t="shared" si="58"/>
        <v>0</v>
      </c>
      <c r="CC44" s="13">
        <f t="shared" si="86"/>
        <v>1</v>
      </c>
      <c r="CD44" s="13">
        <f t="shared" si="87"/>
        <v>0</v>
      </c>
      <c r="CE44" s="13">
        <f t="shared" si="59"/>
        <v>1</v>
      </c>
      <c r="CF44" s="16">
        <f t="shared" si="60"/>
        <v>0</v>
      </c>
      <c r="CG44" s="17">
        <f t="shared" si="61"/>
        <v>0</v>
      </c>
      <c r="CH44" s="16">
        <f t="shared" si="62"/>
        <v>0</v>
      </c>
      <c r="CJ44" s="13">
        <f t="shared" si="88"/>
        <v>1</v>
      </c>
      <c r="CK44" s="13">
        <f t="shared" si="89"/>
        <v>0</v>
      </c>
      <c r="CL44" s="13">
        <f t="shared" si="63"/>
        <v>1</v>
      </c>
      <c r="CM44" s="16">
        <f t="shared" si="64"/>
        <v>0</v>
      </c>
      <c r="CN44" s="17">
        <f t="shared" si="65"/>
        <v>0</v>
      </c>
      <c r="CO44" s="16">
        <f t="shared" si="66"/>
        <v>0</v>
      </c>
      <c r="CQ44" s="16">
        <f t="shared" si="90"/>
        <v>0</v>
      </c>
      <c r="CR44" s="16">
        <f>CQ44-ROUNDDOWN(コマンド生成ツール!$D$25,0)</f>
        <v>0</v>
      </c>
      <c r="CS44" s="16">
        <v>8</v>
      </c>
    </row>
    <row r="45" spans="2:97" x14ac:dyDescent="0.15">
      <c r="B45" s="8">
        <f t="shared" si="91"/>
        <v>12</v>
      </c>
      <c r="C45" s="8">
        <f t="shared" si="12"/>
        <v>0</v>
      </c>
      <c r="D45" s="8">
        <f t="shared" si="13"/>
        <v>12</v>
      </c>
      <c r="E45" s="16">
        <f t="shared" si="14"/>
        <v>26.365134771128144</v>
      </c>
      <c r="F45" s="13">
        <f t="shared" si="15"/>
        <v>0.99999404465635977</v>
      </c>
      <c r="G45" s="13">
        <f t="shared" si="16"/>
        <v>3.4511812201553438E-3</v>
      </c>
      <c r="H45" s="13">
        <f t="shared" si="17"/>
        <v>0.99997617869637134</v>
      </c>
      <c r="I45" s="13">
        <f t="shared" si="18"/>
        <v>6.9023213343704266E-3</v>
      </c>
      <c r="K45" s="13">
        <f t="shared" si="19"/>
        <v>1</v>
      </c>
      <c r="L45" s="13">
        <f t="shared" si="20"/>
        <v>0</v>
      </c>
      <c r="M45" s="13">
        <f t="shared" si="92"/>
        <v>1</v>
      </c>
      <c r="N45" s="16">
        <f t="shared" si="67"/>
        <v>0</v>
      </c>
      <c r="O45" s="17">
        <f t="shared" si="21"/>
        <v>0</v>
      </c>
      <c r="P45" s="16">
        <f t="shared" si="22"/>
        <v>0</v>
      </c>
      <c r="R45" s="13">
        <f t="shared" si="68"/>
        <v>1</v>
      </c>
      <c r="S45" s="13">
        <f t="shared" si="69"/>
        <v>0</v>
      </c>
      <c r="T45" s="13">
        <f t="shared" si="23"/>
        <v>1</v>
      </c>
      <c r="U45" s="16">
        <f t="shared" si="24"/>
        <v>0</v>
      </c>
      <c r="V45" s="17">
        <f t="shared" si="25"/>
        <v>0</v>
      </c>
      <c r="W45" s="16">
        <f t="shared" si="26"/>
        <v>0</v>
      </c>
      <c r="Y45" s="13">
        <f t="shared" si="70"/>
        <v>1</v>
      </c>
      <c r="Z45" s="13">
        <f t="shared" si="71"/>
        <v>0</v>
      </c>
      <c r="AA45" s="13">
        <f t="shared" si="27"/>
        <v>1</v>
      </c>
      <c r="AB45" s="16">
        <f t="shared" si="28"/>
        <v>0</v>
      </c>
      <c r="AC45" s="17">
        <f t="shared" si="29"/>
        <v>0</v>
      </c>
      <c r="AD45" s="16">
        <f t="shared" si="30"/>
        <v>0</v>
      </c>
      <c r="AF45" s="13">
        <f t="shared" si="72"/>
        <v>1</v>
      </c>
      <c r="AG45" s="13">
        <f t="shared" si="73"/>
        <v>0</v>
      </c>
      <c r="AH45" s="13">
        <f t="shared" si="31"/>
        <v>1</v>
      </c>
      <c r="AI45" s="16">
        <f t="shared" si="32"/>
        <v>0</v>
      </c>
      <c r="AJ45" s="17">
        <f t="shared" si="33"/>
        <v>0</v>
      </c>
      <c r="AK45" s="16">
        <f t="shared" si="34"/>
        <v>0</v>
      </c>
      <c r="AM45" s="13">
        <f t="shared" si="74"/>
        <v>1</v>
      </c>
      <c r="AN45" s="13">
        <f t="shared" si="75"/>
        <v>0</v>
      </c>
      <c r="AO45" s="13">
        <f t="shared" si="35"/>
        <v>1</v>
      </c>
      <c r="AP45" s="16">
        <f t="shared" si="36"/>
        <v>0</v>
      </c>
      <c r="AQ45" s="17">
        <f t="shared" si="37"/>
        <v>0</v>
      </c>
      <c r="AR45" s="16">
        <f t="shared" si="38"/>
        <v>0</v>
      </c>
      <c r="AT45" s="13">
        <f t="shared" si="76"/>
        <v>1</v>
      </c>
      <c r="AU45" s="13">
        <f t="shared" si="77"/>
        <v>0</v>
      </c>
      <c r="AV45" s="13">
        <f t="shared" si="39"/>
        <v>1</v>
      </c>
      <c r="AW45" s="16">
        <f t="shared" si="40"/>
        <v>0</v>
      </c>
      <c r="AX45" s="17">
        <f t="shared" si="41"/>
        <v>0</v>
      </c>
      <c r="AY45" s="16">
        <f t="shared" si="42"/>
        <v>0</v>
      </c>
      <c r="BA45" s="13">
        <f t="shared" si="78"/>
        <v>1</v>
      </c>
      <c r="BB45" s="13">
        <f t="shared" si="79"/>
        <v>0</v>
      </c>
      <c r="BC45" s="13">
        <f t="shared" si="43"/>
        <v>1</v>
      </c>
      <c r="BD45" s="16">
        <f t="shared" si="44"/>
        <v>0</v>
      </c>
      <c r="BE45" s="17">
        <f t="shared" si="45"/>
        <v>0</v>
      </c>
      <c r="BF45" s="16">
        <f t="shared" si="46"/>
        <v>0</v>
      </c>
      <c r="BH45" s="13">
        <f t="shared" si="80"/>
        <v>1</v>
      </c>
      <c r="BI45" s="13">
        <f t="shared" si="81"/>
        <v>0</v>
      </c>
      <c r="BJ45" s="13">
        <f t="shared" si="47"/>
        <v>1</v>
      </c>
      <c r="BK45" s="16">
        <f t="shared" si="48"/>
        <v>0</v>
      </c>
      <c r="BL45" s="17">
        <f t="shared" si="49"/>
        <v>0</v>
      </c>
      <c r="BM45" s="16">
        <f t="shared" si="50"/>
        <v>0</v>
      </c>
      <c r="BO45" s="13">
        <f t="shared" si="82"/>
        <v>1</v>
      </c>
      <c r="BP45" s="13">
        <f t="shared" si="83"/>
        <v>0</v>
      </c>
      <c r="BQ45" s="13">
        <f t="shared" si="51"/>
        <v>1</v>
      </c>
      <c r="BR45" s="16">
        <f t="shared" si="52"/>
        <v>0</v>
      </c>
      <c r="BS45" s="17">
        <f t="shared" si="53"/>
        <v>0</v>
      </c>
      <c r="BT45" s="16">
        <f t="shared" si="54"/>
        <v>0</v>
      </c>
      <c r="BV45" s="13">
        <f t="shared" si="84"/>
        <v>1</v>
      </c>
      <c r="BW45" s="13">
        <f t="shared" si="85"/>
        <v>0</v>
      </c>
      <c r="BX45" s="13">
        <f t="shared" si="55"/>
        <v>1</v>
      </c>
      <c r="BY45" s="16">
        <f t="shared" si="56"/>
        <v>0</v>
      </c>
      <c r="BZ45" s="17">
        <f t="shared" si="57"/>
        <v>0</v>
      </c>
      <c r="CA45" s="16">
        <f t="shared" si="58"/>
        <v>0</v>
      </c>
      <c r="CC45" s="13">
        <f t="shared" si="86"/>
        <v>1</v>
      </c>
      <c r="CD45" s="13">
        <f t="shared" si="87"/>
        <v>0</v>
      </c>
      <c r="CE45" s="13">
        <f t="shared" si="59"/>
        <v>1</v>
      </c>
      <c r="CF45" s="16">
        <f t="shared" si="60"/>
        <v>0</v>
      </c>
      <c r="CG45" s="17">
        <f t="shared" si="61"/>
        <v>0</v>
      </c>
      <c r="CH45" s="16">
        <f t="shared" si="62"/>
        <v>0</v>
      </c>
      <c r="CJ45" s="13">
        <f t="shared" si="88"/>
        <v>1</v>
      </c>
      <c r="CK45" s="13">
        <f t="shared" si="89"/>
        <v>0</v>
      </c>
      <c r="CL45" s="13">
        <f t="shared" si="63"/>
        <v>1</v>
      </c>
      <c r="CM45" s="16">
        <f t="shared" si="64"/>
        <v>0</v>
      </c>
      <c r="CN45" s="17">
        <f t="shared" si="65"/>
        <v>0</v>
      </c>
      <c r="CO45" s="16">
        <f t="shared" si="66"/>
        <v>0</v>
      </c>
      <c r="CQ45" s="16">
        <f t="shared" si="90"/>
        <v>0</v>
      </c>
      <c r="CR45" s="16">
        <f>CQ45-ROUNDDOWN(コマンド生成ツール!$D$25,0)</f>
        <v>0</v>
      </c>
      <c r="CS45" s="16">
        <v>8</v>
      </c>
    </row>
    <row r="46" spans="2:97" x14ac:dyDescent="0.15">
      <c r="B46" s="8">
        <f t="shared" si="91"/>
        <v>13</v>
      </c>
      <c r="C46" s="8">
        <f t="shared" si="12"/>
        <v>0</v>
      </c>
      <c r="D46" s="8">
        <f t="shared" si="13"/>
        <v>13</v>
      </c>
      <c r="E46" s="16">
        <f t="shared" si="14"/>
        <v>26.979257651833073</v>
      </c>
      <c r="F46" s="13">
        <f t="shared" si="15"/>
        <v>0.99999376398995254</v>
      </c>
      <c r="G46" s="13">
        <f t="shared" si="16"/>
        <v>3.531569227277335E-3</v>
      </c>
      <c r="H46" s="13">
        <f t="shared" si="17"/>
        <v>0.99997505603758585</v>
      </c>
      <c r="I46" s="13">
        <f t="shared" si="18"/>
        <v>7.0630944087523009E-3</v>
      </c>
      <c r="K46" s="13">
        <f t="shared" si="19"/>
        <v>1</v>
      </c>
      <c r="L46" s="13">
        <f t="shared" si="20"/>
        <v>0</v>
      </c>
      <c r="M46" s="13">
        <f t="shared" si="92"/>
        <v>1</v>
      </c>
      <c r="N46" s="16">
        <f t="shared" si="67"/>
        <v>0</v>
      </c>
      <c r="O46" s="17">
        <f t="shared" si="21"/>
        <v>0</v>
      </c>
      <c r="P46" s="16">
        <f t="shared" si="22"/>
        <v>0</v>
      </c>
      <c r="R46" s="13">
        <f t="shared" si="68"/>
        <v>1</v>
      </c>
      <c r="S46" s="13">
        <f t="shared" si="69"/>
        <v>0</v>
      </c>
      <c r="T46" s="13">
        <f t="shared" si="23"/>
        <v>1</v>
      </c>
      <c r="U46" s="16">
        <f t="shared" si="24"/>
        <v>0</v>
      </c>
      <c r="V46" s="17">
        <f t="shared" si="25"/>
        <v>0</v>
      </c>
      <c r="W46" s="16">
        <f t="shared" si="26"/>
        <v>0</v>
      </c>
      <c r="Y46" s="13">
        <f t="shared" si="70"/>
        <v>1</v>
      </c>
      <c r="Z46" s="13">
        <f t="shared" si="71"/>
        <v>0</v>
      </c>
      <c r="AA46" s="13">
        <f t="shared" si="27"/>
        <v>1</v>
      </c>
      <c r="AB46" s="16">
        <f t="shared" si="28"/>
        <v>0</v>
      </c>
      <c r="AC46" s="17">
        <f t="shared" si="29"/>
        <v>0</v>
      </c>
      <c r="AD46" s="16">
        <f t="shared" si="30"/>
        <v>0</v>
      </c>
      <c r="AF46" s="13">
        <f t="shared" si="72"/>
        <v>1</v>
      </c>
      <c r="AG46" s="13">
        <f t="shared" si="73"/>
        <v>0</v>
      </c>
      <c r="AH46" s="13">
        <f t="shared" si="31"/>
        <v>1</v>
      </c>
      <c r="AI46" s="16">
        <f t="shared" si="32"/>
        <v>0</v>
      </c>
      <c r="AJ46" s="17">
        <f t="shared" si="33"/>
        <v>0</v>
      </c>
      <c r="AK46" s="16">
        <f t="shared" si="34"/>
        <v>0</v>
      </c>
      <c r="AM46" s="13">
        <f t="shared" si="74"/>
        <v>1</v>
      </c>
      <c r="AN46" s="13">
        <f t="shared" si="75"/>
        <v>0</v>
      </c>
      <c r="AO46" s="13">
        <f t="shared" si="35"/>
        <v>1</v>
      </c>
      <c r="AP46" s="16">
        <f t="shared" si="36"/>
        <v>0</v>
      </c>
      <c r="AQ46" s="17">
        <f t="shared" si="37"/>
        <v>0</v>
      </c>
      <c r="AR46" s="16">
        <f t="shared" si="38"/>
        <v>0</v>
      </c>
      <c r="AT46" s="13">
        <f t="shared" si="76"/>
        <v>1</v>
      </c>
      <c r="AU46" s="13">
        <f t="shared" si="77"/>
        <v>0</v>
      </c>
      <c r="AV46" s="13">
        <f t="shared" si="39"/>
        <v>1</v>
      </c>
      <c r="AW46" s="16">
        <f t="shared" si="40"/>
        <v>0</v>
      </c>
      <c r="AX46" s="17">
        <f t="shared" si="41"/>
        <v>0</v>
      </c>
      <c r="AY46" s="16">
        <f t="shared" si="42"/>
        <v>0</v>
      </c>
      <c r="BA46" s="13">
        <f t="shared" si="78"/>
        <v>1</v>
      </c>
      <c r="BB46" s="13">
        <f t="shared" si="79"/>
        <v>0</v>
      </c>
      <c r="BC46" s="13">
        <f t="shared" si="43"/>
        <v>1</v>
      </c>
      <c r="BD46" s="16">
        <f t="shared" si="44"/>
        <v>0</v>
      </c>
      <c r="BE46" s="17">
        <f t="shared" si="45"/>
        <v>0</v>
      </c>
      <c r="BF46" s="16">
        <f t="shared" si="46"/>
        <v>0</v>
      </c>
      <c r="BH46" s="13">
        <f t="shared" si="80"/>
        <v>1</v>
      </c>
      <c r="BI46" s="13">
        <f t="shared" si="81"/>
        <v>0</v>
      </c>
      <c r="BJ46" s="13">
        <f t="shared" si="47"/>
        <v>1</v>
      </c>
      <c r="BK46" s="16">
        <f t="shared" si="48"/>
        <v>0</v>
      </c>
      <c r="BL46" s="17">
        <f t="shared" si="49"/>
        <v>0</v>
      </c>
      <c r="BM46" s="16">
        <f t="shared" si="50"/>
        <v>0</v>
      </c>
      <c r="BO46" s="13">
        <f t="shared" si="82"/>
        <v>1</v>
      </c>
      <c r="BP46" s="13">
        <f t="shared" si="83"/>
        <v>0</v>
      </c>
      <c r="BQ46" s="13">
        <f t="shared" si="51"/>
        <v>1</v>
      </c>
      <c r="BR46" s="16">
        <f t="shared" si="52"/>
        <v>0</v>
      </c>
      <c r="BS46" s="17">
        <f t="shared" si="53"/>
        <v>0</v>
      </c>
      <c r="BT46" s="16">
        <f t="shared" si="54"/>
        <v>0</v>
      </c>
      <c r="BV46" s="13">
        <f t="shared" si="84"/>
        <v>1</v>
      </c>
      <c r="BW46" s="13">
        <f t="shared" si="85"/>
        <v>0</v>
      </c>
      <c r="BX46" s="13">
        <f t="shared" si="55"/>
        <v>1</v>
      </c>
      <c r="BY46" s="16">
        <f t="shared" si="56"/>
        <v>0</v>
      </c>
      <c r="BZ46" s="17">
        <f t="shared" si="57"/>
        <v>0</v>
      </c>
      <c r="CA46" s="16">
        <f t="shared" si="58"/>
        <v>0</v>
      </c>
      <c r="CC46" s="13">
        <f t="shared" si="86"/>
        <v>1</v>
      </c>
      <c r="CD46" s="13">
        <f t="shared" si="87"/>
        <v>0</v>
      </c>
      <c r="CE46" s="13">
        <f t="shared" si="59"/>
        <v>1</v>
      </c>
      <c r="CF46" s="16">
        <f t="shared" si="60"/>
        <v>0</v>
      </c>
      <c r="CG46" s="17">
        <f t="shared" si="61"/>
        <v>0</v>
      </c>
      <c r="CH46" s="16">
        <f t="shared" si="62"/>
        <v>0</v>
      </c>
      <c r="CJ46" s="13">
        <f t="shared" si="88"/>
        <v>1</v>
      </c>
      <c r="CK46" s="13">
        <f t="shared" si="89"/>
        <v>0</v>
      </c>
      <c r="CL46" s="13">
        <f t="shared" si="63"/>
        <v>1</v>
      </c>
      <c r="CM46" s="16">
        <f t="shared" si="64"/>
        <v>0</v>
      </c>
      <c r="CN46" s="17">
        <f t="shared" si="65"/>
        <v>0</v>
      </c>
      <c r="CO46" s="16">
        <f t="shared" si="66"/>
        <v>0</v>
      </c>
      <c r="CQ46" s="16">
        <f t="shared" si="90"/>
        <v>0</v>
      </c>
      <c r="CR46" s="16">
        <f>CQ46-ROUNDDOWN(コマンド生成ツール!$D$25,0)</f>
        <v>0</v>
      </c>
      <c r="CS46" s="16">
        <v>8</v>
      </c>
    </row>
    <row r="47" spans="2:97" x14ac:dyDescent="0.15">
      <c r="B47" s="8">
        <f t="shared" si="91"/>
        <v>14</v>
      </c>
      <c r="C47" s="8">
        <f t="shared" si="12"/>
        <v>0</v>
      </c>
      <c r="D47" s="8">
        <f t="shared" si="13"/>
        <v>14</v>
      </c>
      <c r="E47" s="16">
        <f t="shared" si="14"/>
        <v>27.607685292057699</v>
      </c>
      <c r="F47" s="13">
        <f t="shared" si="15"/>
        <v>0.99999347009617323</v>
      </c>
      <c r="G47" s="13">
        <f t="shared" si="16"/>
        <v>3.6138296879988283E-3</v>
      </c>
      <c r="H47" s="13">
        <f t="shared" si="17"/>
        <v>0.99997388046997226</v>
      </c>
      <c r="I47" s="13">
        <f t="shared" si="18"/>
        <v>7.2276121800770397E-3</v>
      </c>
      <c r="K47" s="13">
        <f t="shared" si="19"/>
        <v>1</v>
      </c>
      <c r="L47" s="13">
        <f t="shared" si="20"/>
        <v>0</v>
      </c>
      <c r="M47" s="13">
        <f t="shared" si="92"/>
        <v>1</v>
      </c>
      <c r="N47" s="16">
        <f t="shared" si="67"/>
        <v>0</v>
      </c>
      <c r="O47" s="17">
        <f t="shared" si="21"/>
        <v>0</v>
      </c>
      <c r="P47" s="16">
        <f t="shared" si="22"/>
        <v>0</v>
      </c>
      <c r="R47" s="13">
        <f t="shared" si="68"/>
        <v>1</v>
      </c>
      <c r="S47" s="13">
        <f t="shared" si="69"/>
        <v>0</v>
      </c>
      <c r="T47" s="13">
        <f t="shared" si="23"/>
        <v>1</v>
      </c>
      <c r="U47" s="16">
        <f t="shared" si="24"/>
        <v>0</v>
      </c>
      <c r="V47" s="17">
        <f t="shared" si="25"/>
        <v>0</v>
      </c>
      <c r="W47" s="16">
        <f t="shared" si="26"/>
        <v>0</v>
      </c>
      <c r="Y47" s="13">
        <f t="shared" si="70"/>
        <v>1</v>
      </c>
      <c r="Z47" s="13">
        <f t="shared" si="71"/>
        <v>0</v>
      </c>
      <c r="AA47" s="13">
        <f t="shared" si="27"/>
        <v>1</v>
      </c>
      <c r="AB47" s="16">
        <f t="shared" si="28"/>
        <v>0</v>
      </c>
      <c r="AC47" s="17">
        <f t="shared" si="29"/>
        <v>0</v>
      </c>
      <c r="AD47" s="16">
        <f t="shared" si="30"/>
        <v>0</v>
      </c>
      <c r="AF47" s="13">
        <f t="shared" si="72"/>
        <v>1</v>
      </c>
      <c r="AG47" s="13">
        <f t="shared" si="73"/>
        <v>0</v>
      </c>
      <c r="AH47" s="13">
        <f t="shared" si="31"/>
        <v>1</v>
      </c>
      <c r="AI47" s="16">
        <f t="shared" si="32"/>
        <v>0</v>
      </c>
      <c r="AJ47" s="17">
        <f t="shared" si="33"/>
        <v>0</v>
      </c>
      <c r="AK47" s="16">
        <f t="shared" si="34"/>
        <v>0</v>
      </c>
      <c r="AM47" s="13">
        <f t="shared" si="74"/>
        <v>1</v>
      </c>
      <c r="AN47" s="13">
        <f t="shared" si="75"/>
        <v>0</v>
      </c>
      <c r="AO47" s="13">
        <f t="shared" si="35"/>
        <v>1</v>
      </c>
      <c r="AP47" s="16">
        <f t="shared" si="36"/>
        <v>0</v>
      </c>
      <c r="AQ47" s="17">
        <f t="shared" si="37"/>
        <v>0</v>
      </c>
      <c r="AR47" s="16">
        <f t="shared" si="38"/>
        <v>0</v>
      </c>
      <c r="AT47" s="13">
        <f t="shared" si="76"/>
        <v>1</v>
      </c>
      <c r="AU47" s="13">
        <f t="shared" si="77"/>
        <v>0</v>
      </c>
      <c r="AV47" s="13">
        <f t="shared" si="39"/>
        <v>1</v>
      </c>
      <c r="AW47" s="16">
        <f t="shared" si="40"/>
        <v>0</v>
      </c>
      <c r="AX47" s="17">
        <f t="shared" si="41"/>
        <v>0</v>
      </c>
      <c r="AY47" s="16">
        <f t="shared" si="42"/>
        <v>0</v>
      </c>
      <c r="BA47" s="13">
        <f t="shared" si="78"/>
        <v>1</v>
      </c>
      <c r="BB47" s="13">
        <f t="shared" si="79"/>
        <v>0</v>
      </c>
      <c r="BC47" s="13">
        <f t="shared" si="43"/>
        <v>1</v>
      </c>
      <c r="BD47" s="16">
        <f t="shared" si="44"/>
        <v>0</v>
      </c>
      <c r="BE47" s="17">
        <f t="shared" si="45"/>
        <v>0</v>
      </c>
      <c r="BF47" s="16">
        <f t="shared" si="46"/>
        <v>0</v>
      </c>
      <c r="BH47" s="13">
        <f t="shared" si="80"/>
        <v>1</v>
      </c>
      <c r="BI47" s="13">
        <f t="shared" si="81"/>
        <v>0</v>
      </c>
      <c r="BJ47" s="13">
        <f t="shared" si="47"/>
        <v>1</v>
      </c>
      <c r="BK47" s="16">
        <f t="shared" si="48"/>
        <v>0</v>
      </c>
      <c r="BL47" s="17">
        <f t="shared" si="49"/>
        <v>0</v>
      </c>
      <c r="BM47" s="16">
        <f t="shared" si="50"/>
        <v>0</v>
      </c>
      <c r="BO47" s="13">
        <f t="shared" si="82"/>
        <v>1</v>
      </c>
      <c r="BP47" s="13">
        <f t="shared" si="83"/>
        <v>0</v>
      </c>
      <c r="BQ47" s="13">
        <f t="shared" si="51"/>
        <v>1</v>
      </c>
      <c r="BR47" s="16">
        <f t="shared" si="52"/>
        <v>0</v>
      </c>
      <c r="BS47" s="17">
        <f t="shared" si="53"/>
        <v>0</v>
      </c>
      <c r="BT47" s="16">
        <f t="shared" si="54"/>
        <v>0</v>
      </c>
      <c r="BV47" s="13">
        <f t="shared" si="84"/>
        <v>1</v>
      </c>
      <c r="BW47" s="13">
        <f t="shared" si="85"/>
        <v>0</v>
      </c>
      <c r="BX47" s="13">
        <f t="shared" si="55"/>
        <v>1</v>
      </c>
      <c r="BY47" s="16">
        <f t="shared" si="56"/>
        <v>0</v>
      </c>
      <c r="BZ47" s="17">
        <f t="shared" si="57"/>
        <v>0</v>
      </c>
      <c r="CA47" s="16">
        <f t="shared" si="58"/>
        <v>0</v>
      </c>
      <c r="CC47" s="13">
        <f t="shared" si="86"/>
        <v>1</v>
      </c>
      <c r="CD47" s="13">
        <f t="shared" si="87"/>
        <v>0</v>
      </c>
      <c r="CE47" s="13">
        <f t="shared" si="59"/>
        <v>1</v>
      </c>
      <c r="CF47" s="16">
        <f t="shared" si="60"/>
        <v>0</v>
      </c>
      <c r="CG47" s="17">
        <f t="shared" si="61"/>
        <v>0</v>
      </c>
      <c r="CH47" s="16">
        <f t="shared" si="62"/>
        <v>0</v>
      </c>
      <c r="CJ47" s="13">
        <f t="shared" si="88"/>
        <v>1</v>
      </c>
      <c r="CK47" s="13">
        <f t="shared" si="89"/>
        <v>0</v>
      </c>
      <c r="CL47" s="13">
        <f t="shared" si="63"/>
        <v>1</v>
      </c>
      <c r="CM47" s="16">
        <f t="shared" si="64"/>
        <v>0</v>
      </c>
      <c r="CN47" s="17">
        <f t="shared" si="65"/>
        <v>0</v>
      </c>
      <c r="CO47" s="16">
        <f t="shared" si="66"/>
        <v>0</v>
      </c>
      <c r="CQ47" s="16">
        <f t="shared" si="90"/>
        <v>0</v>
      </c>
      <c r="CR47" s="16">
        <f>CQ47-ROUNDDOWN(コマンド生成ツール!$D$25,0)</f>
        <v>0</v>
      </c>
      <c r="CS47" s="16">
        <v>8</v>
      </c>
    </row>
    <row r="48" spans="2:97" x14ac:dyDescent="0.15">
      <c r="B48" s="8">
        <f t="shared" si="91"/>
        <v>15</v>
      </c>
      <c r="C48" s="8">
        <f t="shared" si="12"/>
        <v>0</v>
      </c>
      <c r="D48" s="8">
        <f t="shared" si="13"/>
        <v>15</v>
      </c>
      <c r="E48" s="16">
        <f t="shared" si="14"/>
        <v>28.250750892455088</v>
      </c>
      <c r="F48" s="13">
        <f t="shared" si="15"/>
        <v>0.99999316235163771</v>
      </c>
      <c r="G48" s="13">
        <f t="shared" si="16"/>
        <v>3.6980062156770741E-3</v>
      </c>
      <c r="H48" s="13">
        <f t="shared" si="17"/>
        <v>0.9999726495000576</v>
      </c>
      <c r="I48" s="13">
        <f t="shared" si="18"/>
        <v>7.3959618600218597E-3</v>
      </c>
      <c r="K48" s="13">
        <f t="shared" si="19"/>
        <v>1</v>
      </c>
      <c r="L48" s="13">
        <f t="shared" si="20"/>
        <v>0</v>
      </c>
      <c r="M48" s="13">
        <f t="shared" si="92"/>
        <v>1</v>
      </c>
      <c r="N48" s="16">
        <f t="shared" si="67"/>
        <v>0</v>
      </c>
      <c r="O48" s="17">
        <f t="shared" si="21"/>
        <v>0</v>
      </c>
      <c r="P48" s="16">
        <f t="shared" si="22"/>
        <v>0</v>
      </c>
      <c r="R48" s="13">
        <f t="shared" si="68"/>
        <v>1</v>
      </c>
      <c r="S48" s="13">
        <f t="shared" si="69"/>
        <v>0</v>
      </c>
      <c r="T48" s="13">
        <f t="shared" si="23"/>
        <v>1</v>
      </c>
      <c r="U48" s="16">
        <f t="shared" si="24"/>
        <v>0</v>
      </c>
      <c r="V48" s="17">
        <f t="shared" si="25"/>
        <v>0</v>
      </c>
      <c r="W48" s="16">
        <f t="shared" si="26"/>
        <v>0</v>
      </c>
      <c r="Y48" s="13">
        <f t="shared" si="70"/>
        <v>1</v>
      </c>
      <c r="Z48" s="13">
        <f t="shared" si="71"/>
        <v>0</v>
      </c>
      <c r="AA48" s="13">
        <f t="shared" si="27"/>
        <v>1</v>
      </c>
      <c r="AB48" s="16">
        <f t="shared" si="28"/>
        <v>0</v>
      </c>
      <c r="AC48" s="17">
        <f t="shared" si="29"/>
        <v>0</v>
      </c>
      <c r="AD48" s="16">
        <f t="shared" si="30"/>
        <v>0</v>
      </c>
      <c r="AF48" s="13">
        <f t="shared" si="72"/>
        <v>1</v>
      </c>
      <c r="AG48" s="13">
        <f t="shared" si="73"/>
        <v>0</v>
      </c>
      <c r="AH48" s="13">
        <f t="shared" si="31"/>
        <v>1</v>
      </c>
      <c r="AI48" s="16">
        <f t="shared" si="32"/>
        <v>0</v>
      </c>
      <c r="AJ48" s="17">
        <f t="shared" si="33"/>
        <v>0</v>
      </c>
      <c r="AK48" s="16">
        <f t="shared" si="34"/>
        <v>0</v>
      </c>
      <c r="AM48" s="13">
        <f t="shared" si="74"/>
        <v>1</v>
      </c>
      <c r="AN48" s="13">
        <f t="shared" si="75"/>
        <v>0</v>
      </c>
      <c r="AO48" s="13">
        <f t="shared" si="35"/>
        <v>1</v>
      </c>
      <c r="AP48" s="16">
        <f t="shared" si="36"/>
        <v>0</v>
      </c>
      <c r="AQ48" s="17">
        <f t="shared" si="37"/>
        <v>0</v>
      </c>
      <c r="AR48" s="16">
        <f t="shared" si="38"/>
        <v>0</v>
      </c>
      <c r="AT48" s="13">
        <f t="shared" si="76"/>
        <v>1</v>
      </c>
      <c r="AU48" s="13">
        <f t="shared" si="77"/>
        <v>0</v>
      </c>
      <c r="AV48" s="13">
        <f t="shared" si="39"/>
        <v>1</v>
      </c>
      <c r="AW48" s="16">
        <f t="shared" si="40"/>
        <v>0</v>
      </c>
      <c r="AX48" s="17">
        <f t="shared" si="41"/>
        <v>0</v>
      </c>
      <c r="AY48" s="16">
        <f t="shared" si="42"/>
        <v>0</v>
      </c>
      <c r="BA48" s="13">
        <f t="shared" si="78"/>
        <v>1</v>
      </c>
      <c r="BB48" s="13">
        <f t="shared" si="79"/>
        <v>0</v>
      </c>
      <c r="BC48" s="13">
        <f t="shared" si="43"/>
        <v>1</v>
      </c>
      <c r="BD48" s="16">
        <f t="shared" si="44"/>
        <v>0</v>
      </c>
      <c r="BE48" s="17">
        <f t="shared" si="45"/>
        <v>0</v>
      </c>
      <c r="BF48" s="16">
        <f t="shared" si="46"/>
        <v>0</v>
      </c>
      <c r="BH48" s="13">
        <f t="shared" si="80"/>
        <v>1</v>
      </c>
      <c r="BI48" s="13">
        <f t="shared" si="81"/>
        <v>0</v>
      </c>
      <c r="BJ48" s="13">
        <f t="shared" si="47"/>
        <v>1</v>
      </c>
      <c r="BK48" s="16">
        <f t="shared" si="48"/>
        <v>0</v>
      </c>
      <c r="BL48" s="17">
        <f t="shared" si="49"/>
        <v>0</v>
      </c>
      <c r="BM48" s="16">
        <f t="shared" si="50"/>
        <v>0</v>
      </c>
      <c r="BO48" s="13">
        <f t="shared" si="82"/>
        <v>1</v>
      </c>
      <c r="BP48" s="13">
        <f t="shared" si="83"/>
        <v>0</v>
      </c>
      <c r="BQ48" s="13">
        <f t="shared" si="51"/>
        <v>1</v>
      </c>
      <c r="BR48" s="16">
        <f t="shared" si="52"/>
        <v>0</v>
      </c>
      <c r="BS48" s="17">
        <f t="shared" si="53"/>
        <v>0</v>
      </c>
      <c r="BT48" s="16">
        <f t="shared" si="54"/>
        <v>0</v>
      </c>
      <c r="BV48" s="13">
        <f t="shared" si="84"/>
        <v>1</v>
      </c>
      <c r="BW48" s="13">
        <f t="shared" si="85"/>
        <v>0</v>
      </c>
      <c r="BX48" s="13">
        <f t="shared" si="55"/>
        <v>1</v>
      </c>
      <c r="BY48" s="16">
        <f t="shared" si="56"/>
        <v>0</v>
      </c>
      <c r="BZ48" s="17">
        <f t="shared" si="57"/>
        <v>0</v>
      </c>
      <c r="CA48" s="16">
        <f t="shared" si="58"/>
        <v>0</v>
      </c>
      <c r="CC48" s="13">
        <f t="shared" si="86"/>
        <v>1</v>
      </c>
      <c r="CD48" s="13">
        <f t="shared" si="87"/>
        <v>0</v>
      </c>
      <c r="CE48" s="13">
        <f t="shared" si="59"/>
        <v>1</v>
      </c>
      <c r="CF48" s="16">
        <f t="shared" si="60"/>
        <v>0</v>
      </c>
      <c r="CG48" s="17">
        <f t="shared" si="61"/>
        <v>0</v>
      </c>
      <c r="CH48" s="16">
        <f t="shared" si="62"/>
        <v>0</v>
      </c>
      <c r="CJ48" s="13">
        <f t="shared" si="88"/>
        <v>1</v>
      </c>
      <c r="CK48" s="13">
        <f t="shared" si="89"/>
        <v>0</v>
      </c>
      <c r="CL48" s="13">
        <f t="shared" si="63"/>
        <v>1</v>
      </c>
      <c r="CM48" s="16">
        <f t="shared" si="64"/>
        <v>0</v>
      </c>
      <c r="CN48" s="17">
        <f t="shared" si="65"/>
        <v>0</v>
      </c>
      <c r="CO48" s="16">
        <f t="shared" si="66"/>
        <v>0</v>
      </c>
      <c r="CQ48" s="16">
        <f t="shared" si="90"/>
        <v>0</v>
      </c>
      <c r="CR48" s="16">
        <f>CQ48-ROUNDDOWN(コマンド生成ツール!$D$25,0)</f>
        <v>0</v>
      </c>
      <c r="CS48" s="16">
        <v>8</v>
      </c>
    </row>
    <row r="49" spans="2:97" x14ac:dyDescent="0.15">
      <c r="B49" s="8">
        <f t="shared" si="91"/>
        <v>16</v>
      </c>
      <c r="C49" s="8">
        <f t="shared" si="12"/>
        <v>0</v>
      </c>
      <c r="D49" s="8">
        <f t="shared" si="13"/>
        <v>16</v>
      </c>
      <c r="E49" s="16">
        <f t="shared" si="14"/>
        <v>28.908795414918551</v>
      </c>
      <c r="F49" s="13">
        <f t="shared" si="15"/>
        <v>0.9999928401035828</v>
      </c>
      <c r="G49" s="13">
        <f t="shared" si="16"/>
        <v>3.7841434394340506E-3</v>
      </c>
      <c r="H49" s="13">
        <f t="shared" si="17"/>
        <v>0.99997136051685953</v>
      </c>
      <c r="I49" s="13">
        <f t="shared" si="18"/>
        <v>7.5682326907179935E-3</v>
      </c>
      <c r="K49" s="13">
        <f t="shared" si="19"/>
        <v>1</v>
      </c>
      <c r="L49" s="13">
        <f t="shared" si="20"/>
        <v>0</v>
      </c>
      <c r="M49" s="13">
        <f t="shared" si="92"/>
        <v>1</v>
      </c>
      <c r="N49" s="16">
        <f t="shared" si="67"/>
        <v>0</v>
      </c>
      <c r="O49" s="17">
        <f t="shared" si="21"/>
        <v>0</v>
      </c>
      <c r="P49" s="16">
        <f t="shared" si="22"/>
        <v>0</v>
      </c>
      <c r="R49" s="13">
        <f t="shared" si="68"/>
        <v>1</v>
      </c>
      <c r="S49" s="13">
        <f t="shared" si="69"/>
        <v>0</v>
      </c>
      <c r="T49" s="13">
        <f t="shared" si="23"/>
        <v>1</v>
      </c>
      <c r="U49" s="16">
        <f t="shared" si="24"/>
        <v>0</v>
      </c>
      <c r="V49" s="17">
        <f t="shared" si="25"/>
        <v>0</v>
      </c>
      <c r="W49" s="16">
        <f t="shared" si="26"/>
        <v>0</v>
      </c>
      <c r="Y49" s="13">
        <f t="shared" si="70"/>
        <v>1</v>
      </c>
      <c r="Z49" s="13">
        <f t="shared" si="71"/>
        <v>0</v>
      </c>
      <c r="AA49" s="13">
        <f t="shared" si="27"/>
        <v>1</v>
      </c>
      <c r="AB49" s="16">
        <f t="shared" si="28"/>
        <v>0</v>
      </c>
      <c r="AC49" s="17">
        <f t="shared" si="29"/>
        <v>0</v>
      </c>
      <c r="AD49" s="16">
        <f t="shared" si="30"/>
        <v>0</v>
      </c>
      <c r="AF49" s="13">
        <f t="shared" si="72"/>
        <v>1</v>
      </c>
      <c r="AG49" s="13">
        <f t="shared" si="73"/>
        <v>0</v>
      </c>
      <c r="AH49" s="13">
        <f t="shared" si="31"/>
        <v>1</v>
      </c>
      <c r="AI49" s="16">
        <f t="shared" si="32"/>
        <v>0</v>
      </c>
      <c r="AJ49" s="17">
        <f t="shared" si="33"/>
        <v>0</v>
      </c>
      <c r="AK49" s="16">
        <f t="shared" si="34"/>
        <v>0</v>
      </c>
      <c r="AM49" s="13">
        <f t="shared" si="74"/>
        <v>1</v>
      </c>
      <c r="AN49" s="13">
        <f t="shared" si="75"/>
        <v>0</v>
      </c>
      <c r="AO49" s="13">
        <f t="shared" si="35"/>
        <v>1</v>
      </c>
      <c r="AP49" s="16">
        <f t="shared" si="36"/>
        <v>0</v>
      </c>
      <c r="AQ49" s="17">
        <f t="shared" si="37"/>
        <v>0</v>
      </c>
      <c r="AR49" s="16">
        <f t="shared" si="38"/>
        <v>0</v>
      </c>
      <c r="AT49" s="13">
        <f t="shared" si="76"/>
        <v>1</v>
      </c>
      <c r="AU49" s="13">
        <f t="shared" si="77"/>
        <v>0</v>
      </c>
      <c r="AV49" s="13">
        <f t="shared" si="39"/>
        <v>1</v>
      </c>
      <c r="AW49" s="16">
        <f t="shared" si="40"/>
        <v>0</v>
      </c>
      <c r="AX49" s="17">
        <f t="shared" si="41"/>
        <v>0</v>
      </c>
      <c r="AY49" s="16">
        <f t="shared" si="42"/>
        <v>0</v>
      </c>
      <c r="BA49" s="13">
        <f t="shared" si="78"/>
        <v>1</v>
      </c>
      <c r="BB49" s="13">
        <f t="shared" si="79"/>
        <v>0</v>
      </c>
      <c r="BC49" s="13">
        <f t="shared" si="43"/>
        <v>1</v>
      </c>
      <c r="BD49" s="16">
        <f t="shared" si="44"/>
        <v>0</v>
      </c>
      <c r="BE49" s="17">
        <f t="shared" si="45"/>
        <v>0</v>
      </c>
      <c r="BF49" s="16">
        <f t="shared" si="46"/>
        <v>0</v>
      </c>
      <c r="BH49" s="13">
        <f t="shared" si="80"/>
        <v>1</v>
      </c>
      <c r="BI49" s="13">
        <f t="shared" si="81"/>
        <v>0</v>
      </c>
      <c r="BJ49" s="13">
        <f t="shared" si="47"/>
        <v>1</v>
      </c>
      <c r="BK49" s="16">
        <f t="shared" si="48"/>
        <v>0</v>
      </c>
      <c r="BL49" s="17">
        <f t="shared" si="49"/>
        <v>0</v>
      </c>
      <c r="BM49" s="16">
        <f t="shared" si="50"/>
        <v>0</v>
      </c>
      <c r="BO49" s="13">
        <f t="shared" si="82"/>
        <v>1</v>
      </c>
      <c r="BP49" s="13">
        <f t="shared" si="83"/>
        <v>0</v>
      </c>
      <c r="BQ49" s="13">
        <f t="shared" si="51"/>
        <v>1</v>
      </c>
      <c r="BR49" s="16">
        <f t="shared" si="52"/>
        <v>0</v>
      </c>
      <c r="BS49" s="17">
        <f t="shared" si="53"/>
        <v>0</v>
      </c>
      <c r="BT49" s="16">
        <f t="shared" si="54"/>
        <v>0</v>
      </c>
      <c r="BV49" s="13">
        <f t="shared" si="84"/>
        <v>1</v>
      </c>
      <c r="BW49" s="13">
        <f t="shared" si="85"/>
        <v>0</v>
      </c>
      <c r="BX49" s="13">
        <f t="shared" si="55"/>
        <v>1</v>
      </c>
      <c r="BY49" s="16">
        <f t="shared" si="56"/>
        <v>0</v>
      </c>
      <c r="BZ49" s="17">
        <f t="shared" si="57"/>
        <v>0</v>
      </c>
      <c r="CA49" s="16">
        <f t="shared" si="58"/>
        <v>0</v>
      </c>
      <c r="CC49" s="13">
        <f t="shared" si="86"/>
        <v>1</v>
      </c>
      <c r="CD49" s="13">
        <f t="shared" si="87"/>
        <v>0</v>
      </c>
      <c r="CE49" s="13">
        <f t="shared" si="59"/>
        <v>1</v>
      </c>
      <c r="CF49" s="16">
        <f t="shared" si="60"/>
        <v>0</v>
      </c>
      <c r="CG49" s="17">
        <f t="shared" si="61"/>
        <v>0</v>
      </c>
      <c r="CH49" s="16">
        <f t="shared" si="62"/>
        <v>0</v>
      </c>
      <c r="CJ49" s="13">
        <f t="shared" si="88"/>
        <v>1</v>
      </c>
      <c r="CK49" s="13">
        <f t="shared" si="89"/>
        <v>0</v>
      </c>
      <c r="CL49" s="13">
        <f t="shared" si="63"/>
        <v>1</v>
      </c>
      <c r="CM49" s="16">
        <f t="shared" si="64"/>
        <v>0</v>
      </c>
      <c r="CN49" s="17">
        <f t="shared" si="65"/>
        <v>0</v>
      </c>
      <c r="CO49" s="16">
        <f t="shared" si="66"/>
        <v>0</v>
      </c>
      <c r="CQ49" s="16">
        <f t="shared" si="90"/>
        <v>0</v>
      </c>
      <c r="CR49" s="16">
        <f>CQ49-ROUNDDOWN(コマンド生成ツール!$D$25,0)</f>
        <v>0</v>
      </c>
      <c r="CS49" s="16">
        <v>8</v>
      </c>
    </row>
    <row r="50" spans="2:97" x14ac:dyDescent="0.15">
      <c r="B50" s="8">
        <f t="shared" si="91"/>
        <v>17</v>
      </c>
      <c r="C50" s="8">
        <f t="shared" si="12"/>
        <v>0</v>
      </c>
      <c r="D50" s="8">
        <f t="shared" si="13"/>
        <v>17</v>
      </c>
      <c r="E50" s="16">
        <f t="shared" si="14"/>
        <v>29.582167763364147</v>
      </c>
      <c r="F50" s="13">
        <f t="shared" si="15"/>
        <v>0.99999250266848216</v>
      </c>
      <c r="G50" s="13">
        <f t="shared" si="16"/>
        <v>3.8722870278080188E-3</v>
      </c>
      <c r="H50" s="13">
        <f t="shared" si="17"/>
        <v>0.99997001078634851</v>
      </c>
      <c r="I50" s="13">
        <f t="shared" si="18"/>
        <v>7.7445159919768778E-3</v>
      </c>
      <c r="K50" s="13">
        <f t="shared" si="19"/>
        <v>1</v>
      </c>
      <c r="L50" s="13">
        <f t="shared" si="20"/>
        <v>0</v>
      </c>
      <c r="M50" s="13">
        <f t="shared" si="92"/>
        <v>1</v>
      </c>
      <c r="N50" s="16">
        <f t="shared" si="67"/>
        <v>0</v>
      </c>
      <c r="O50" s="17">
        <f t="shared" si="21"/>
        <v>0</v>
      </c>
      <c r="P50" s="16">
        <f t="shared" si="22"/>
        <v>0</v>
      </c>
      <c r="R50" s="13">
        <f t="shared" si="68"/>
        <v>1</v>
      </c>
      <c r="S50" s="13">
        <f t="shared" si="69"/>
        <v>0</v>
      </c>
      <c r="T50" s="13">
        <f t="shared" si="23"/>
        <v>1</v>
      </c>
      <c r="U50" s="16">
        <f t="shared" si="24"/>
        <v>0</v>
      </c>
      <c r="V50" s="17">
        <f t="shared" si="25"/>
        <v>0</v>
      </c>
      <c r="W50" s="16">
        <f t="shared" si="26"/>
        <v>0</v>
      </c>
      <c r="Y50" s="13">
        <f t="shared" si="70"/>
        <v>1</v>
      </c>
      <c r="Z50" s="13">
        <f t="shared" si="71"/>
        <v>0</v>
      </c>
      <c r="AA50" s="13">
        <f t="shared" si="27"/>
        <v>1</v>
      </c>
      <c r="AB50" s="16">
        <f t="shared" si="28"/>
        <v>0</v>
      </c>
      <c r="AC50" s="17">
        <f t="shared" si="29"/>
        <v>0</v>
      </c>
      <c r="AD50" s="16">
        <f t="shared" si="30"/>
        <v>0</v>
      </c>
      <c r="AF50" s="13">
        <f t="shared" si="72"/>
        <v>1</v>
      </c>
      <c r="AG50" s="13">
        <f t="shared" si="73"/>
        <v>0</v>
      </c>
      <c r="AH50" s="13">
        <f t="shared" si="31"/>
        <v>1</v>
      </c>
      <c r="AI50" s="16">
        <f t="shared" si="32"/>
        <v>0</v>
      </c>
      <c r="AJ50" s="17">
        <f t="shared" si="33"/>
        <v>0</v>
      </c>
      <c r="AK50" s="16">
        <f t="shared" si="34"/>
        <v>0</v>
      </c>
      <c r="AM50" s="13">
        <f t="shared" si="74"/>
        <v>1</v>
      </c>
      <c r="AN50" s="13">
        <f t="shared" si="75"/>
        <v>0</v>
      </c>
      <c r="AO50" s="13">
        <f t="shared" si="35"/>
        <v>1</v>
      </c>
      <c r="AP50" s="16">
        <f t="shared" si="36"/>
        <v>0</v>
      </c>
      <c r="AQ50" s="17">
        <f t="shared" si="37"/>
        <v>0</v>
      </c>
      <c r="AR50" s="16">
        <f t="shared" si="38"/>
        <v>0</v>
      </c>
      <c r="AT50" s="13">
        <f t="shared" si="76"/>
        <v>1</v>
      </c>
      <c r="AU50" s="13">
        <f t="shared" si="77"/>
        <v>0</v>
      </c>
      <c r="AV50" s="13">
        <f t="shared" si="39"/>
        <v>1</v>
      </c>
      <c r="AW50" s="16">
        <f t="shared" si="40"/>
        <v>0</v>
      </c>
      <c r="AX50" s="17">
        <f t="shared" si="41"/>
        <v>0</v>
      </c>
      <c r="AY50" s="16">
        <f t="shared" si="42"/>
        <v>0</v>
      </c>
      <c r="BA50" s="13">
        <f t="shared" si="78"/>
        <v>1</v>
      </c>
      <c r="BB50" s="13">
        <f t="shared" si="79"/>
        <v>0</v>
      </c>
      <c r="BC50" s="13">
        <f t="shared" si="43"/>
        <v>1</v>
      </c>
      <c r="BD50" s="16">
        <f t="shared" si="44"/>
        <v>0</v>
      </c>
      <c r="BE50" s="17">
        <f t="shared" si="45"/>
        <v>0</v>
      </c>
      <c r="BF50" s="16">
        <f t="shared" si="46"/>
        <v>0</v>
      </c>
      <c r="BH50" s="13">
        <f t="shared" si="80"/>
        <v>1</v>
      </c>
      <c r="BI50" s="13">
        <f t="shared" si="81"/>
        <v>0</v>
      </c>
      <c r="BJ50" s="13">
        <f t="shared" si="47"/>
        <v>1</v>
      </c>
      <c r="BK50" s="16">
        <f t="shared" si="48"/>
        <v>0</v>
      </c>
      <c r="BL50" s="17">
        <f t="shared" si="49"/>
        <v>0</v>
      </c>
      <c r="BM50" s="16">
        <f t="shared" si="50"/>
        <v>0</v>
      </c>
      <c r="BO50" s="13">
        <f t="shared" si="82"/>
        <v>1</v>
      </c>
      <c r="BP50" s="13">
        <f t="shared" si="83"/>
        <v>0</v>
      </c>
      <c r="BQ50" s="13">
        <f t="shared" si="51"/>
        <v>1</v>
      </c>
      <c r="BR50" s="16">
        <f t="shared" si="52"/>
        <v>0</v>
      </c>
      <c r="BS50" s="17">
        <f t="shared" si="53"/>
        <v>0</v>
      </c>
      <c r="BT50" s="16">
        <f t="shared" si="54"/>
        <v>0</v>
      </c>
      <c r="BV50" s="13">
        <f t="shared" si="84"/>
        <v>1</v>
      </c>
      <c r="BW50" s="13">
        <f t="shared" si="85"/>
        <v>0</v>
      </c>
      <c r="BX50" s="13">
        <f t="shared" si="55"/>
        <v>1</v>
      </c>
      <c r="BY50" s="16">
        <f t="shared" si="56"/>
        <v>0</v>
      </c>
      <c r="BZ50" s="17">
        <f t="shared" si="57"/>
        <v>0</v>
      </c>
      <c r="CA50" s="16">
        <f t="shared" si="58"/>
        <v>0</v>
      </c>
      <c r="CC50" s="13">
        <f t="shared" si="86"/>
        <v>1</v>
      </c>
      <c r="CD50" s="13">
        <f t="shared" si="87"/>
        <v>0</v>
      </c>
      <c r="CE50" s="13">
        <f t="shared" si="59"/>
        <v>1</v>
      </c>
      <c r="CF50" s="16">
        <f t="shared" si="60"/>
        <v>0</v>
      </c>
      <c r="CG50" s="17">
        <f t="shared" si="61"/>
        <v>0</v>
      </c>
      <c r="CH50" s="16">
        <f t="shared" si="62"/>
        <v>0</v>
      </c>
      <c r="CJ50" s="13">
        <f t="shared" si="88"/>
        <v>1</v>
      </c>
      <c r="CK50" s="13">
        <f t="shared" si="89"/>
        <v>0</v>
      </c>
      <c r="CL50" s="13">
        <f t="shared" si="63"/>
        <v>1</v>
      </c>
      <c r="CM50" s="16">
        <f t="shared" si="64"/>
        <v>0</v>
      </c>
      <c r="CN50" s="17">
        <f t="shared" si="65"/>
        <v>0</v>
      </c>
      <c r="CO50" s="16">
        <f t="shared" si="66"/>
        <v>0</v>
      </c>
      <c r="CQ50" s="16">
        <f t="shared" si="90"/>
        <v>0</v>
      </c>
      <c r="CR50" s="16">
        <f>CQ50-ROUNDDOWN(コマンド生成ツール!$D$25,0)</f>
        <v>0</v>
      </c>
      <c r="CS50" s="16">
        <v>8</v>
      </c>
    </row>
    <row r="51" spans="2:97" x14ac:dyDescent="0.15">
      <c r="B51" s="8">
        <f t="shared" si="91"/>
        <v>18</v>
      </c>
      <c r="C51" s="8">
        <f t="shared" si="12"/>
        <v>0</v>
      </c>
      <c r="D51" s="8">
        <f t="shared" si="13"/>
        <v>18</v>
      </c>
      <c r="E51" s="16">
        <f t="shared" si="14"/>
        <v>30.271224968724162</v>
      </c>
      <c r="F51" s="13">
        <f t="shared" si="15"/>
        <v>0.99999214933059577</v>
      </c>
      <c r="G51" s="13">
        <f t="shared" si="16"/>
        <v>3.9624837129553772E-3</v>
      </c>
      <c r="H51" s="13">
        <f t="shared" si="17"/>
        <v>0.99996859744564914</v>
      </c>
      <c r="I51" s="13">
        <f t="shared" si="18"/>
        <v>7.9249052096114544E-3</v>
      </c>
      <c r="K51" s="13">
        <f t="shared" si="19"/>
        <v>1</v>
      </c>
      <c r="L51" s="13">
        <f t="shared" si="20"/>
        <v>0</v>
      </c>
      <c r="M51" s="13">
        <f t="shared" si="92"/>
        <v>1</v>
      </c>
      <c r="N51" s="16">
        <f t="shared" si="67"/>
        <v>0</v>
      </c>
      <c r="O51" s="17">
        <f t="shared" si="21"/>
        <v>0</v>
      </c>
      <c r="P51" s="16">
        <f t="shared" si="22"/>
        <v>0</v>
      </c>
      <c r="R51" s="13">
        <f t="shared" si="68"/>
        <v>1</v>
      </c>
      <c r="S51" s="13">
        <f t="shared" si="69"/>
        <v>0</v>
      </c>
      <c r="T51" s="13">
        <f t="shared" si="23"/>
        <v>1</v>
      </c>
      <c r="U51" s="16">
        <f t="shared" si="24"/>
        <v>0</v>
      </c>
      <c r="V51" s="17">
        <f t="shared" si="25"/>
        <v>0</v>
      </c>
      <c r="W51" s="16">
        <f t="shared" si="26"/>
        <v>0</v>
      </c>
      <c r="Y51" s="13">
        <f t="shared" si="70"/>
        <v>1</v>
      </c>
      <c r="Z51" s="13">
        <f t="shared" si="71"/>
        <v>0</v>
      </c>
      <c r="AA51" s="13">
        <f t="shared" si="27"/>
        <v>1</v>
      </c>
      <c r="AB51" s="16">
        <f t="shared" si="28"/>
        <v>0</v>
      </c>
      <c r="AC51" s="17">
        <f t="shared" si="29"/>
        <v>0</v>
      </c>
      <c r="AD51" s="16">
        <f t="shared" si="30"/>
        <v>0</v>
      </c>
      <c r="AF51" s="13">
        <f t="shared" si="72"/>
        <v>1</v>
      </c>
      <c r="AG51" s="13">
        <f t="shared" si="73"/>
        <v>0</v>
      </c>
      <c r="AH51" s="13">
        <f t="shared" si="31"/>
        <v>1</v>
      </c>
      <c r="AI51" s="16">
        <f t="shared" si="32"/>
        <v>0</v>
      </c>
      <c r="AJ51" s="17">
        <f t="shared" si="33"/>
        <v>0</v>
      </c>
      <c r="AK51" s="16">
        <f t="shared" si="34"/>
        <v>0</v>
      </c>
      <c r="AM51" s="13">
        <f t="shared" si="74"/>
        <v>1</v>
      </c>
      <c r="AN51" s="13">
        <f t="shared" si="75"/>
        <v>0</v>
      </c>
      <c r="AO51" s="13">
        <f t="shared" si="35"/>
        <v>1</v>
      </c>
      <c r="AP51" s="16">
        <f t="shared" si="36"/>
        <v>0</v>
      </c>
      <c r="AQ51" s="17">
        <f t="shared" si="37"/>
        <v>0</v>
      </c>
      <c r="AR51" s="16">
        <f t="shared" si="38"/>
        <v>0</v>
      </c>
      <c r="AT51" s="13">
        <f t="shared" si="76"/>
        <v>1</v>
      </c>
      <c r="AU51" s="13">
        <f t="shared" si="77"/>
        <v>0</v>
      </c>
      <c r="AV51" s="13">
        <f t="shared" si="39"/>
        <v>1</v>
      </c>
      <c r="AW51" s="16">
        <f t="shared" si="40"/>
        <v>0</v>
      </c>
      <c r="AX51" s="17">
        <f t="shared" si="41"/>
        <v>0</v>
      </c>
      <c r="AY51" s="16">
        <f t="shared" si="42"/>
        <v>0</v>
      </c>
      <c r="BA51" s="13">
        <f t="shared" si="78"/>
        <v>1</v>
      </c>
      <c r="BB51" s="13">
        <f t="shared" si="79"/>
        <v>0</v>
      </c>
      <c r="BC51" s="13">
        <f t="shared" si="43"/>
        <v>1</v>
      </c>
      <c r="BD51" s="16">
        <f t="shared" si="44"/>
        <v>0</v>
      </c>
      <c r="BE51" s="17">
        <f t="shared" si="45"/>
        <v>0</v>
      </c>
      <c r="BF51" s="16">
        <f t="shared" si="46"/>
        <v>0</v>
      </c>
      <c r="BH51" s="13">
        <f t="shared" si="80"/>
        <v>1</v>
      </c>
      <c r="BI51" s="13">
        <f t="shared" si="81"/>
        <v>0</v>
      </c>
      <c r="BJ51" s="13">
        <f t="shared" si="47"/>
        <v>1</v>
      </c>
      <c r="BK51" s="16">
        <f t="shared" si="48"/>
        <v>0</v>
      </c>
      <c r="BL51" s="17">
        <f t="shared" si="49"/>
        <v>0</v>
      </c>
      <c r="BM51" s="16">
        <f t="shared" si="50"/>
        <v>0</v>
      </c>
      <c r="BO51" s="13">
        <f t="shared" si="82"/>
        <v>1</v>
      </c>
      <c r="BP51" s="13">
        <f t="shared" si="83"/>
        <v>0</v>
      </c>
      <c r="BQ51" s="13">
        <f t="shared" si="51"/>
        <v>1</v>
      </c>
      <c r="BR51" s="16">
        <f t="shared" si="52"/>
        <v>0</v>
      </c>
      <c r="BS51" s="17">
        <f t="shared" si="53"/>
        <v>0</v>
      </c>
      <c r="BT51" s="16">
        <f t="shared" si="54"/>
        <v>0</v>
      </c>
      <c r="BV51" s="13">
        <f t="shared" si="84"/>
        <v>1</v>
      </c>
      <c r="BW51" s="13">
        <f t="shared" si="85"/>
        <v>0</v>
      </c>
      <c r="BX51" s="13">
        <f t="shared" si="55"/>
        <v>1</v>
      </c>
      <c r="BY51" s="16">
        <f t="shared" si="56"/>
        <v>0</v>
      </c>
      <c r="BZ51" s="17">
        <f t="shared" si="57"/>
        <v>0</v>
      </c>
      <c r="CA51" s="16">
        <f t="shared" si="58"/>
        <v>0</v>
      </c>
      <c r="CC51" s="13">
        <f t="shared" si="86"/>
        <v>1</v>
      </c>
      <c r="CD51" s="13">
        <f t="shared" si="87"/>
        <v>0</v>
      </c>
      <c r="CE51" s="13">
        <f t="shared" si="59"/>
        <v>1</v>
      </c>
      <c r="CF51" s="16">
        <f t="shared" si="60"/>
        <v>0</v>
      </c>
      <c r="CG51" s="17">
        <f t="shared" si="61"/>
        <v>0</v>
      </c>
      <c r="CH51" s="16">
        <f t="shared" si="62"/>
        <v>0</v>
      </c>
      <c r="CJ51" s="13">
        <f t="shared" si="88"/>
        <v>1</v>
      </c>
      <c r="CK51" s="13">
        <f t="shared" si="89"/>
        <v>0</v>
      </c>
      <c r="CL51" s="13">
        <f t="shared" si="63"/>
        <v>1</v>
      </c>
      <c r="CM51" s="16">
        <f t="shared" si="64"/>
        <v>0</v>
      </c>
      <c r="CN51" s="17">
        <f t="shared" si="65"/>
        <v>0</v>
      </c>
      <c r="CO51" s="16">
        <f t="shared" si="66"/>
        <v>0</v>
      </c>
      <c r="CQ51" s="16">
        <f t="shared" si="90"/>
        <v>0</v>
      </c>
      <c r="CR51" s="16">
        <f>CQ51-ROUNDDOWN(コマンド生成ツール!$D$25,0)</f>
        <v>0</v>
      </c>
      <c r="CS51" s="16">
        <v>8</v>
      </c>
    </row>
    <row r="52" spans="2:97" x14ac:dyDescent="0.15">
      <c r="B52" s="8">
        <f t="shared" si="91"/>
        <v>19</v>
      </c>
      <c r="C52" s="8">
        <f t="shared" si="12"/>
        <v>0</v>
      </c>
      <c r="D52" s="8">
        <f t="shared" si="13"/>
        <v>19</v>
      </c>
      <c r="E52" s="16">
        <f t="shared" si="14"/>
        <v>30.97633237824963</v>
      </c>
      <c r="F52" s="13">
        <f t="shared" si="15"/>
        <v>0.99999177934045247</v>
      </c>
      <c r="G52" s="13">
        <f t="shared" si="16"/>
        <v>4.0547813154155812E-3</v>
      </c>
      <c r="H52" s="13">
        <f t="shared" si="17"/>
        <v>0.99996711749696832</v>
      </c>
      <c r="I52" s="13">
        <f t="shared" si="18"/>
        <v>8.1094959648776947E-3</v>
      </c>
      <c r="K52" s="13">
        <f t="shared" si="19"/>
        <v>1</v>
      </c>
      <c r="L52" s="13">
        <f t="shared" si="20"/>
        <v>0</v>
      </c>
      <c r="M52" s="13">
        <f t="shared" si="92"/>
        <v>1</v>
      </c>
      <c r="N52" s="16">
        <f t="shared" si="67"/>
        <v>0</v>
      </c>
      <c r="O52" s="17">
        <f t="shared" si="21"/>
        <v>0</v>
      </c>
      <c r="P52" s="16">
        <f t="shared" si="22"/>
        <v>0</v>
      </c>
      <c r="R52" s="13">
        <f t="shared" si="68"/>
        <v>1</v>
      </c>
      <c r="S52" s="13">
        <f t="shared" si="69"/>
        <v>0</v>
      </c>
      <c r="T52" s="13">
        <f t="shared" si="23"/>
        <v>1</v>
      </c>
      <c r="U52" s="16">
        <f t="shared" si="24"/>
        <v>0</v>
      </c>
      <c r="V52" s="17">
        <f t="shared" si="25"/>
        <v>0</v>
      </c>
      <c r="W52" s="16">
        <f t="shared" si="26"/>
        <v>0</v>
      </c>
      <c r="Y52" s="13">
        <f t="shared" si="70"/>
        <v>1</v>
      </c>
      <c r="Z52" s="13">
        <f t="shared" si="71"/>
        <v>0</v>
      </c>
      <c r="AA52" s="13">
        <f t="shared" si="27"/>
        <v>1</v>
      </c>
      <c r="AB52" s="16">
        <f t="shared" si="28"/>
        <v>0</v>
      </c>
      <c r="AC52" s="17">
        <f t="shared" si="29"/>
        <v>0</v>
      </c>
      <c r="AD52" s="16">
        <f t="shared" si="30"/>
        <v>0</v>
      </c>
      <c r="AF52" s="13">
        <f t="shared" si="72"/>
        <v>1</v>
      </c>
      <c r="AG52" s="13">
        <f t="shared" si="73"/>
        <v>0</v>
      </c>
      <c r="AH52" s="13">
        <f t="shared" si="31"/>
        <v>1</v>
      </c>
      <c r="AI52" s="16">
        <f t="shared" si="32"/>
        <v>0</v>
      </c>
      <c r="AJ52" s="17">
        <f t="shared" si="33"/>
        <v>0</v>
      </c>
      <c r="AK52" s="16">
        <f t="shared" si="34"/>
        <v>0</v>
      </c>
      <c r="AM52" s="13">
        <f t="shared" si="74"/>
        <v>1</v>
      </c>
      <c r="AN52" s="13">
        <f t="shared" si="75"/>
        <v>0</v>
      </c>
      <c r="AO52" s="13">
        <f t="shared" si="35"/>
        <v>1</v>
      </c>
      <c r="AP52" s="16">
        <f t="shared" si="36"/>
        <v>0</v>
      </c>
      <c r="AQ52" s="17">
        <f t="shared" si="37"/>
        <v>0</v>
      </c>
      <c r="AR52" s="16">
        <f t="shared" si="38"/>
        <v>0</v>
      </c>
      <c r="AT52" s="13">
        <f t="shared" si="76"/>
        <v>1</v>
      </c>
      <c r="AU52" s="13">
        <f t="shared" si="77"/>
        <v>0</v>
      </c>
      <c r="AV52" s="13">
        <f t="shared" si="39"/>
        <v>1</v>
      </c>
      <c r="AW52" s="16">
        <f t="shared" si="40"/>
        <v>0</v>
      </c>
      <c r="AX52" s="17">
        <f t="shared" si="41"/>
        <v>0</v>
      </c>
      <c r="AY52" s="16">
        <f t="shared" si="42"/>
        <v>0</v>
      </c>
      <c r="BA52" s="13">
        <f t="shared" si="78"/>
        <v>1</v>
      </c>
      <c r="BB52" s="13">
        <f t="shared" si="79"/>
        <v>0</v>
      </c>
      <c r="BC52" s="13">
        <f t="shared" si="43"/>
        <v>1</v>
      </c>
      <c r="BD52" s="16">
        <f t="shared" si="44"/>
        <v>0</v>
      </c>
      <c r="BE52" s="17">
        <f t="shared" si="45"/>
        <v>0</v>
      </c>
      <c r="BF52" s="16">
        <f t="shared" si="46"/>
        <v>0</v>
      </c>
      <c r="BH52" s="13">
        <f t="shared" si="80"/>
        <v>1</v>
      </c>
      <c r="BI52" s="13">
        <f t="shared" si="81"/>
        <v>0</v>
      </c>
      <c r="BJ52" s="13">
        <f t="shared" si="47"/>
        <v>1</v>
      </c>
      <c r="BK52" s="16">
        <f t="shared" si="48"/>
        <v>0</v>
      </c>
      <c r="BL52" s="17">
        <f t="shared" si="49"/>
        <v>0</v>
      </c>
      <c r="BM52" s="16">
        <f t="shared" si="50"/>
        <v>0</v>
      </c>
      <c r="BO52" s="13">
        <f t="shared" si="82"/>
        <v>1</v>
      </c>
      <c r="BP52" s="13">
        <f t="shared" si="83"/>
        <v>0</v>
      </c>
      <c r="BQ52" s="13">
        <f t="shared" si="51"/>
        <v>1</v>
      </c>
      <c r="BR52" s="16">
        <f t="shared" si="52"/>
        <v>0</v>
      </c>
      <c r="BS52" s="17">
        <f t="shared" si="53"/>
        <v>0</v>
      </c>
      <c r="BT52" s="16">
        <f t="shared" si="54"/>
        <v>0</v>
      </c>
      <c r="BV52" s="13">
        <f t="shared" si="84"/>
        <v>1</v>
      </c>
      <c r="BW52" s="13">
        <f t="shared" si="85"/>
        <v>0</v>
      </c>
      <c r="BX52" s="13">
        <f t="shared" si="55"/>
        <v>1</v>
      </c>
      <c r="BY52" s="16">
        <f t="shared" si="56"/>
        <v>0</v>
      </c>
      <c r="BZ52" s="17">
        <f t="shared" si="57"/>
        <v>0</v>
      </c>
      <c r="CA52" s="16">
        <f t="shared" si="58"/>
        <v>0</v>
      </c>
      <c r="CC52" s="13">
        <f t="shared" si="86"/>
        <v>1</v>
      </c>
      <c r="CD52" s="13">
        <f t="shared" si="87"/>
        <v>0</v>
      </c>
      <c r="CE52" s="13">
        <f t="shared" si="59"/>
        <v>1</v>
      </c>
      <c r="CF52" s="16">
        <f t="shared" si="60"/>
        <v>0</v>
      </c>
      <c r="CG52" s="17">
        <f t="shared" si="61"/>
        <v>0</v>
      </c>
      <c r="CH52" s="16">
        <f t="shared" si="62"/>
        <v>0</v>
      </c>
      <c r="CJ52" s="13">
        <f t="shared" si="88"/>
        <v>1</v>
      </c>
      <c r="CK52" s="13">
        <f t="shared" si="89"/>
        <v>0</v>
      </c>
      <c r="CL52" s="13">
        <f t="shared" si="63"/>
        <v>1</v>
      </c>
      <c r="CM52" s="16">
        <f t="shared" si="64"/>
        <v>0</v>
      </c>
      <c r="CN52" s="17">
        <f t="shared" si="65"/>
        <v>0</v>
      </c>
      <c r="CO52" s="16">
        <f t="shared" si="66"/>
        <v>0</v>
      </c>
      <c r="CQ52" s="16">
        <f t="shared" si="90"/>
        <v>0</v>
      </c>
      <c r="CR52" s="16">
        <f>CQ52-ROUNDDOWN(コマンド生成ツール!$D$25,0)</f>
        <v>0</v>
      </c>
      <c r="CS52" s="16">
        <v>8</v>
      </c>
    </row>
    <row r="53" spans="2:97" x14ac:dyDescent="0.15">
      <c r="B53" s="8">
        <f t="shared" si="91"/>
        <v>20</v>
      </c>
      <c r="C53" s="8">
        <f t="shared" si="12"/>
        <v>0</v>
      </c>
      <c r="D53" s="8">
        <f t="shared" si="13"/>
        <v>20</v>
      </c>
      <c r="E53" s="16">
        <f t="shared" si="14"/>
        <v>31.697863849222273</v>
      </c>
      <c r="F53" s="13">
        <f t="shared" si="15"/>
        <v>0.99999139191325981</v>
      </c>
      <c r="G53" s="13">
        <f t="shared" si="16"/>
        <v>4.1492287694522125E-3</v>
      </c>
      <c r="H53" s="13">
        <f t="shared" si="17"/>
        <v>0.99996556780123746</v>
      </c>
      <c r="I53" s="13">
        <f t="shared" si="18"/>
        <v>8.2983861050621201E-3</v>
      </c>
      <c r="K53" s="13">
        <f t="shared" si="19"/>
        <v>1</v>
      </c>
      <c r="L53" s="13">
        <f t="shared" si="20"/>
        <v>0</v>
      </c>
      <c r="M53" s="13">
        <f t="shared" si="92"/>
        <v>1</v>
      </c>
      <c r="N53" s="16">
        <f t="shared" si="67"/>
        <v>0</v>
      </c>
      <c r="O53" s="17">
        <f t="shared" si="21"/>
        <v>0</v>
      </c>
      <c r="P53" s="16">
        <f t="shared" si="22"/>
        <v>0</v>
      </c>
      <c r="R53" s="13">
        <f t="shared" si="68"/>
        <v>1</v>
      </c>
      <c r="S53" s="13">
        <f t="shared" si="69"/>
        <v>0</v>
      </c>
      <c r="T53" s="13">
        <f t="shared" si="23"/>
        <v>1</v>
      </c>
      <c r="U53" s="16">
        <f t="shared" si="24"/>
        <v>0</v>
      </c>
      <c r="V53" s="17">
        <f t="shared" si="25"/>
        <v>0</v>
      </c>
      <c r="W53" s="16">
        <f t="shared" si="26"/>
        <v>0</v>
      </c>
      <c r="Y53" s="13">
        <f t="shared" si="70"/>
        <v>1</v>
      </c>
      <c r="Z53" s="13">
        <f t="shared" si="71"/>
        <v>0</v>
      </c>
      <c r="AA53" s="13">
        <f t="shared" si="27"/>
        <v>1</v>
      </c>
      <c r="AB53" s="16">
        <f t="shared" si="28"/>
        <v>0</v>
      </c>
      <c r="AC53" s="17">
        <f t="shared" si="29"/>
        <v>0</v>
      </c>
      <c r="AD53" s="16">
        <f t="shared" si="30"/>
        <v>0</v>
      </c>
      <c r="AF53" s="13">
        <f t="shared" si="72"/>
        <v>1</v>
      </c>
      <c r="AG53" s="13">
        <f t="shared" si="73"/>
        <v>0</v>
      </c>
      <c r="AH53" s="13">
        <f t="shared" si="31"/>
        <v>1</v>
      </c>
      <c r="AI53" s="16">
        <f t="shared" si="32"/>
        <v>0</v>
      </c>
      <c r="AJ53" s="17">
        <f t="shared" si="33"/>
        <v>0</v>
      </c>
      <c r="AK53" s="16">
        <f t="shared" si="34"/>
        <v>0</v>
      </c>
      <c r="AM53" s="13">
        <f t="shared" si="74"/>
        <v>1</v>
      </c>
      <c r="AN53" s="13">
        <f t="shared" si="75"/>
        <v>0</v>
      </c>
      <c r="AO53" s="13">
        <f t="shared" si="35"/>
        <v>1</v>
      </c>
      <c r="AP53" s="16">
        <f t="shared" si="36"/>
        <v>0</v>
      </c>
      <c r="AQ53" s="17">
        <f t="shared" si="37"/>
        <v>0</v>
      </c>
      <c r="AR53" s="16">
        <f t="shared" si="38"/>
        <v>0</v>
      </c>
      <c r="AT53" s="13">
        <f t="shared" si="76"/>
        <v>1</v>
      </c>
      <c r="AU53" s="13">
        <f t="shared" si="77"/>
        <v>0</v>
      </c>
      <c r="AV53" s="13">
        <f t="shared" si="39"/>
        <v>1</v>
      </c>
      <c r="AW53" s="16">
        <f t="shared" si="40"/>
        <v>0</v>
      </c>
      <c r="AX53" s="17">
        <f t="shared" si="41"/>
        <v>0</v>
      </c>
      <c r="AY53" s="16">
        <f t="shared" si="42"/>
        <v>0</v>
      </c>
      <c r="BA53" s="13">
        <f t="shared" si="78"/>
        <v>1</v>
      </c>
      <c r="BB53" s="13">
        <f t="shared" si="79"/>
        <v>0</v>
      </c>
      <c r="BC53" s="13">
        <f t="shared" si="43"/>
        <v>1</v>
      </c>
      <c r="BD53" s="16">
        <f t="shared" si="44"/>
        <v>0</v>
      </c>
      <c r="BE53" s="17">
        <f t="shared" si="45"/>
        <v>0</v>
      </c>
      <c r="BF53" s="16">
        <f t="shared" si="46"/>
        <v>0</v>
      </c>
      <c r="BH53" s="13">
        <f t="shared" si="80"/>
        <v>1</v>
      </c>
      <c r="BI53" s="13">
        <f t="shared" si="81"/>
        <v>0</v>
      </c>
      <c r="BJ53" s="13">
        <f t="shared" si="47"/>
        <v>1</v>
      </c>
      <c r="BK53" s="16">
        <f t="shared" si="48"/>
        <v>0</v>
      </c>
      <c r="BL53" s="17">
        <f t="shared" si="49"/>
        <v>0</v>
      </c>
      <c r="BM53" s="16">
        <f t="shared" si="50"/>
        <v>0</v>
      </c>
      <c r="BO53" s="13">
        <f t="shared" si="82"/>
        <v>1</v>
      </c>
      <c r="BP53" s="13">
        <f t="shared" si="83"/>
        <v>0</v>
      </c>
      <c r="BQ53" s="13">
        <f t="shared" si="51"/>
        <v>1</v>
      </c>
      <c r="BR53" s="16">
        <f t="shared" si="52"/>
        <v>0</v>
      </c>
      <c r="BS53" s="17">
        <f t="shared" si="53"/>
        <v>0</v>
      </c>
      <c r="BT53" s="16">
        <f t="shared" si="54"/>
        <v>0</v>
      </c>
      <c r="BV53" s="13">
        <f t="shared" si="84"/>
        <v>1</v>
      </c>
      <c r="BW53" s="13">
        <f t="shared" si="85"/>
        <v>0</v>
      </c>
      <c r="BX53" s="13">
        <f t="shared" si="55"/>
        <v>1</v>
      </c>
      <c r="BY53" s="16">
        <f t="shared" si="56"/>
        <v>0</v>
      </c>
      <c r="BZ53" s="17">
        <f t="shared" si="57"/>
        <v>0</v>
      </c>
      <c r="CA53" s="16">
        <f t="shared" si="58"/>
        <v>0</v>
      </c>
      <c r="CC53" s="13">
        <f t="shared" si="86"/>
        <v>1</v>
      </c>
      <c r="CD53" s="13">
        <f t="shared" si="87"/>
        <v>0</v>
      </c>
      <c r="CE53" s="13">
        <f t="shared" si="59"/>
        <v>1</v>
      </c>
      <c r="CF53" s="16">
        <f t="shared" si="60"/>
        <v>0</v>
      </c>
      <c r="CG53" s="17">
        <f t="shared" si="61"/>
        <v>0</v>
      </c>
      <c r="CH53" s="16">
        <f t="shared" si="62"/>
        <v>0</v>
      </c>
      <c r="CJ53" s="13">
        <f t="shared" si="88"/>
        <v>1</v>
      </c>
      <c r="CK53" s="13">
        <f t="shared" si="89"/>
        <v>0</v>
      </c>
      <c r="CL53" s="13">
        <f t="shared" si="63"/>
        <v>1</v>
      </c>
      <c r="CM53" s="16">
        <f t="shared" si="64"/>
        <v>0</v>
      </c>
      <c r="CN53" s="17">
        <f t="shared" si="65"/>
        <v>0</v>
      </c>
      <c r="CO53" s="16">
        <f t="shared" si="66"/>
        <v>0</v>
      </c>
      <c r="CQ53" s="16">
        <f t="shared" si="90"/>
        <v>0</v>
      </c>
      <c r="CR53" s="16">
        <f>CQ53-ROUNDDOWN(コマンド生成ツール!$D$25,0)</f>
        <v>0</v>
      </c>
      <c r="CS53" s="16">
        <v>8</v>
      </c>
    </row>
    <row r="54" spans="2:97" x14ac:dyDescent="0.15">
      <c r="B54" s="8">
        <f t="shared" si="91"/>
        <v>21</v>
      </c>
      <c r="C54" s="8">
        <f t="shared" si="12"/>
        <v>0</v>
      </c>
      <c r="D54" s="8">
        <f t="shared" si="13"/>
        <v>21</v>
      </c>
      <c r="E54" s="16">
        <f t="shared" si="14"/>
        <v>32.436201947178603</v>
      </c>
      <c r="F54" s="13">
        <f t="shared" si="15"/>
        <v>0.9999909862272397</v>
      </c>
      <c r="G54" s="13">
        <f t="shared" si="16"/>
        <v>4.2458761489835477E-3</v>
      </c>
      <c r="H54" s="13">
        <f t="shared" si="17"/>
        <v>0.99996394507145503</v>
      </c>
      <c r="I54" s="13">
        <f t="shared" si="18"/>
        <v>8.4916757552415435E-3</v>
      </c>
      <c r="K54" s="13">
        <f t="shared" si="19"/>
        <v>1</v>
      </c>
      <c r="L54" s="13">
        <f t="shared" si="20"/>
        <v>0</v>
      </c>
      <c r="M54" s="13">
        <f t="shared" si="92"/>
        <v>1</v>
      </c>
      <c r="N54" s="16">
        <f t="shared" si="67"/>
        <v>0</v>
      </c>
      <c r="O54" s="17">
        <f t="shared" si="21"/>
        <v>0</v>
      </c>
      <c r="P54" s="16">
        <f t="shared" si="22"/>
        <v>0</v>
      </c>
      <c r="R54" s="13">
        <f t="shared" si="68"/>
        <v>1</v>
      </c>
      <c r="S54" s="13">
        <f t="shared" si="69"/>
        <v>0</v>
      </c>
      <c r="T54" s="13">
        <f t="shared" si="23"/>
        <v>1</v>
      </c>
      <c r="U54" s="16">
        <f t="shared" si="24"/>
        <v>0</v>
      </c>
      <c r="V54" s="17">
        <f t="shared" si="25"/>
        <v>0</v>
      </c>
      <c r="W54" s="16">
        <f t="shared" si="26"/>
        <v>0</v>
      </c>
      <c r="Y54" s="13">
        <f t="shared" si="70"/>
        <v>1</v>
      </c>
      <c r="Z54" s="13">
        <f t="shared" si="71"/>
        <v>0</v>
      </c>
      <c r="AA54" s="13">
        <f t="shared" si="27"/>
        <v>1</v>
      </c>
      <c r="AB54" s="16">
        <f t="shared" si="28"/>
        <v>0</v>
      </c>
      <c r="AC54" s="17">
        <f t="shared" si="29"/>
        <v>0</v>
      </c>
      <c r="AD54" s="16">
        <f t="shared" si="30"/>
        <v>0</v>
      </c>
      <c r="AF54" s="13">
        <f t="shared" si="72"/>
        <v>1</v>
      </c>
      <c r="AG54" s="13">
        <f t="shared" si="73"/>
        <v>0</v>
      </c>
      <c r="AH54" s="13">
        <f t="shared" si="31"/>
        <v>1</v>
      </c>
      <c r="AI54" s="16">
        <f t="shared" si="32"/>
        <v>0</v>
      </c>
      <c r="AJ54" s="17">
        <f t="shared" si="33"/>
        <v>0</v>
      </c>
      <c r="AK54" s="16">
        <f t="shared" si="34"/>
        <v>0</v>
      </c>
      <c r="AM54" s="13">
        <f t="shared" si="74"/>
        <v>1</v>
      </c>
      <c r="AN54" s="13">
        <f t="shared" si="75"/>
        <v>0</v>
      </c>
      <c r="AO54" s="13">
        <f t="shared" si="35"/>
        <v>1</v>
      </c>
      <c r="AP54" s="16">
        <f t="shared" si="36"/>
        <v>0</v>
      </c>
      <c r="AQ54" s="17">
        <f t="shared" si="37"/>
        <v>0</v>
      </c>
      <c r="AR54" s="16">
        <f t="shared" si="38"/>
        <v>0</v>
      </c>
      <c r="AT54" s="13">
        <f t="shared" si="76"/>
        <v>1</v>
      </c>
      <c r="AU54" s="13">
        <f t="shared" si="77"/>
        <v>0</v>
      </c>
      <c r="AV54" s="13">
        <f t="shared" si="39"/>
        <v>1</v>
      </c>
      <c r="AW54" s="16">
        <f t="shared" si="40"/>
        <v>0</v>
      </c>
      <c r="AX54" s="17">
        <f t="shared" si="41"/>
        <v>0</v>
      </c>
      <c r="AY54" s="16">
        <f t="shared" si="42"/>
        <v>0</v>
      </c>
      <c r="BA54" s="13">
        <f t="shared" si="78"/>
        <v>1</v>
      </c>
      <c r="BB54" s="13">
        <f t="shared" si="79"/>
        <v>0</v>
      </c>
      <c r="BC54" s="13">
        <f t="shared" si="43"/>
        <v>1</v>
      </c>
      <c r="BD54" s="16">
        <f t="shared" si="44"/>
        <v>0</v>
      </c>
      <c r="BE54" s="17">
        <f t="shared" si="45"/>
        <v>0</v>
      </c>
      <c r="BF54" s="16">
        <f t="shared" si="46"/>
        <v>0</v>
      </c>
      <c r="BH54" s="13">
        <f t="shared" si="80"/>
        <v>1</v>
      </c>
      <c r="BI54" s="13">
        <f t="shared" si="81"/>
        <v>0</v>
      </c>
      <c r="BJ54" s="13">
        <f t="shared" si="47"/>
        <v>1</v>
      </c>
      <c r="BK54" s="16">
        <f t="shared" si="48"/>
        <v>0</v>
      </c>
      <c r="BL54" s="17">
        <f t="shared" si="49"/>
        <v>0</v>
      </c>
      <c r="BM54" s="16">
        <f t="shared" si="50"/>
        <v>0</v>
      </c>
      <c r="BO54" s="13">
        <f t="shared" si="82"/>
        <v>1</v>
      </c>
      <c r="BP54" s="13">
        <f t="shared" si="83"/>
        <v>0</v>
      </c>
      <c r="BQ54" s="13">
        <f t="shared" si="51"/>
        <v>1</v>
      </c>
      <c r="BR54" s="16">
        <f t="shared" si="52"/>
        <v>0</v>
      </c>
      <c r="BS54" s="17">
        <f t="shared" si="53"/>
        <v>0</v>
      </c>
      <c r="BT54" s="16">
        <f t="shared" si="54"/>
        <v>0</v>
      </c>
      <c r="BV54" s="13">
        <f t="shared" si="84"/>
        <v>1</v>
      </c>
      <c r="BW54" s="13">
        <f t="shared" si="85"/>
        <v>0</v>
      </c>
      <c r="BX54" s="13">
        <f t="shared" si="55"/>
        <v>1</v>
      </c>
      <c r="BY54" s="16">
        <f t="shared" si="56"/>
        <v>0</v>
      </c>
      <c r="BZ54" s="17">
        <f t="shared" si="57"/>
        <v>0</v>
      </c>
      <c r="CA54" s="16">
        <f t="shared" si="58"/>
        <v>0</v>
      </c>
      <c r="CC54" s="13">
        <f t="shared" si="86"/>
        <v>1</v>
      </c>
      <c r="CD54" s="13">
        <f t="shared" si="87"/>
        <v>0</v>
      </c>
      <c r="CE54" s="13">
        <f t="shared" si="59"/>
        <v>1</v>
      </c>
      <c r="CF54" s="16">
        <f t="shared" si="60"/>
        <v>0</v>
      </c>
      <c r="CG54" s="17">
        <f t="shared" si="61"/>
        <v>0</v>
      </c>
      <c r="CH54" s="16">
        <f t="shared" si="62"/>
        <v>0</v>
      </c>
      <c r="CJ54" s="13">
        <f t="shared" si="88"/>
        <v>1</v>
      </c>
      <c r="CK54" s="13">
        <f t="shared" si="89"/>
        <v>0</v>
      </c>
      <c r="CL54" s="13">
        <f t="shared" si="63"/>
        <v>1</v>
      </c>
      <c r="CM54" s="16">
        <f t="shared" si="64"/>
        <v>0</v>
      </c>
      <c r="CN54" s="17">
        <f t="shared" si="65"/>
        <v>0</v>
      </c>
      <c r="CO54" s="16">
        <f t="shared" si="66"/>
        <v>0</v>
      </c>
      <c r="CQ54" s="16">
        <f t="shared" si="90"/>
        <v>0</v>
      </c>
      <c r="CR54" s="16">
        <f>CQ54-ROUNDDOWN(コマンド生成ツール!$D$25,0)</f>
        <v>0</v>
      </c>
      <c r="CS54" s="16">
        <v>8</v>
      </c>
    </row>
    <row r="55" spans="2:97" x14ac:dyDescent="0.15">
      <c r="B55" s="8">
        <f t="shared" si="91"/>
        <v>22</v>
      </c>
      <c r="C55" s="8">
        <f t="shared" si="12"/>
        <v>0</v>
      </c>
      <c r="D55" s="8">
        <f t="shared" si="13"/>
        <v>22</v>
      </c>
      <c r="E55" s="16">
        <f t="shared" si="14"/>
        <v>33.191738148751213</v>
      </c>
      <c r="F55" s="13">
        <f t="shared" si="15"/>
        <v>0.99999056142188536</v>
      </c>
      <c r="G55" s="13">
        <f t="shared" si="16"/>
        <v>4.3447746941163157E-3</v>
      </c>
      <c r="H55" s="13">
        <f t="shared" si="17"/>
        <v>0.99996224586571469</v>
      </c>
      <c r="I55" s="13">
        <f t="shared" si="18"/>
        <v>8.689467371241948E-3</v>
      </c>
      <c r="K55" s="13">
        <f t="shared" si="19"/>
        <v>1</v>
      </c>
      <c r="L55" s="13">
        <f t="shared" si="20"/>
        <v>0</v>
      </c>
      <c r="M55" s="13">
        <f t="shared" si="92"/>
        <v>1</v>
      </c>
      <c r="N55" s="16">
        <f t="shared" si="67"/>
        <v>0</v>
      </c>
      <c r="O55" s="17">
        <f t="shared" si="21"/>
        <v>0</v>
      </c>
      <c r="P55" s="16">
        <f t="shared" si="22"/>
        <v>0</v>
      </c>
      <c r="R55" s="13">
        <f t="shared" si="68"/>
        <v>1</v>
      </c>
      <c r="S55" s="13">
        <f t="shared" si="69"/>
        <v>0</v>
      </c>
      <c r="T55" s="13">
        <f t="shared" si="23"/>
        <v>1</v>
      </c>
      <c r="U55" s="16">
        <f t="shared" si="24"/>
        <v>0</v>
      </c>
      <c r="V55" s="17">
        <f t="shared" si="25"/>
        <v>0</v>
      </c>
      <c r="W55" s="16">
        <f t="shared" si="26"/>
        <v>0</v>
      </c>
      <c r="Y55" s="13">
        <f t="shared" si="70"/>
        <v>1</v>
      </c>
      <c r="Z55" s="13">
        <f t="shared" si="71"/>
        <v>0</v>
      </c>
      <c r="AA55" s="13">
        <f t="shared" si="27"/>
        <v>1</v>
      </c>
      <c r="AB55" s="16">
        <f t="shared" si="28"/>
        <v>0</v>
      </c>
      <c r="AC55" s="17">
        <f t="shared" si="29"/>
        <v>0</v>
      </c>
      <c r="AD55" s="16">
        <f t="shared" si="30"/>
        <v>0</v>
      </c>
      <c r="AF55" s="13">
        <f t="shared" si="72"/>
        <v>1</v>
      </c>
      <c r="AG55" s="13">
        <f t="shared" si="73"/>
        <v>0</v>
      </c>
      <c r="AH55" s="13">
        <f t="shared" si="31"/>
        <v>1</v>
      </c>
      <c r="AI55" s="16">
        <f t="shared" si="32"/>
        <v>0</v>
      </c>
      <c r="AJ55" s="17">
        <f t="shared" si="33"/>
        <v>0</v>
      </c>
      <c r="AK55" s="16">
        <f t="shared" si="34"/>
        <v>0</v>
      </c>
      <c r="AM55" s="13">
        <f t="shared" si="74"/>
        <v>1</v>
      </c>
      <c r="AN55" s="13">
        <f t="shared" si="75"/>
        <v>0</v>
      </c>
      <c r="AO55" s="13">
        <f t="shared" si="35"/>
        <v>1</v>
      </c>
      <c r="AP55" s="16">
        <f t="shared" si="36"/>
        <v>0</v>
      </c>
      <c r="AQ55" s="17">
        <f t="shared" si="37"/>
        <v>0</v>
      </c>
      <c r="AR55" s="16">
        <f t="shared" si="38"/>
        <v>0</v>
      </c>
      <c r="AT55" s="13">
        <f t="shared" si="76"/>
        <v>1</v>
      </c>
      <c r="AU55" s="13">
        <f t="shared" si="77"/>
        <v>0</v>
      </c>
      <c r="AV55" s="13">
        <f t="shared" si="39"/>
        <v>1</v>
      </c>
      <c r="AW55" s="16">
        <f t="shared" si="40"/>
        <v>0</v>
      </c>
      <c r="AX55" s="17">
        <f t="shared" si="41"/>
        <v>0</v>
      </c>
      <c r="AY55" s="16">
        <f t="shared" si="42"/>
        <v>0</v>
      </c>
      <c r="BA55" s="13">
        <f t="shared" si="78"/>
        <v>1</v>
      </c>
      <c r="BB55" s="13">
        <f t="shared" si="79"/>
        <v>0</v>
      </c>
      <c r="BC55" s="13">
        <f t="shared" si="43"/>
        <v>1</v>
      </c>
      <c r="BD55" s="16">
        <f t="shared" si="44"/>
        <v>0</v>
      </c>
      <c r="BE55" s="17">
        <f t="shared" si="45"/>
        <v>0</v>
      </c>
      <c r="BF55" s="16">
        <f t="shared" si="46"/>
        <v>0</v>
      </c>
      <c r="BH55" s="13">
        <f t="shared" si="80"/>
        <v>1</v>
      </c>
      <c r="BI55" s="13">
        <f t="shared" si="81"/>
        <v>0</v>
      </c>
      <c r="BJ55" s="13">
        <f t="shared" si="47"/>
        <v>1</v>
      </c>
      <c r="BK55" s="16">
        <f t="shared" si="48"/>
        <v>0</v>
      </c>
      <c r="BL55" s="17">
        <f t="shared" si="49"/>
        <v>0</v>
      </c>
      <c r="BM55" s="16">
        <f t="shared" si="50"/>
        <v>0</v>
      </c>
      <c r="BO55" s="13">
        <f t="shared" si="82"/>
        <v>1</v>
      </c>
      <c r="BP55" s="13">
        <f t="shared" si="83"/>
        <v>0</v>
      </c>
      <c r="BQ55" s="13">
        <f t="shared" si="51"/>
        <v>1</v>
      </c>
      <c r="BR55" s="16">
        <f t="shared" si="52"/>
        <v>0</v>
      </c>
      <c r="BS55" s="17">
        <f t="shared" si="53"/>
        <v>0</v>
      </c>
      <c r="BT55" s="16">
        <f t="shared" si="54"/>
        <v>0</v>
      </c>
      <c r="BV55" s="13">
        <f t="shared" si="84"/>
        <v>1</v>
      </c>
      <c r="BW55" s="13">
        <f t="shared" si="85"/>
        <v>0</v>
      </c>
      <c r="BX55" s="13">
        <f t="shared" si="55"/>
        <v>1</v>
      </c>
      <c r="BY55" s="16">
        <f t="shared" si="56"/>
        <v>0</v>
      </c>
      <c r="BZ55" s="17">
        <f t="shared" si="57"/>
        <v>0</v>
      </c>
      <c r="CA55" s="16">
        <f t="shared" si="58"/>
        <v>0</v>
      </c>
      <c r="CC55" s="13">
        <f t="shared" si="86"/>
        <v>1</v>
      </c>
      <c r="CD55" s="13">
        <f t="shared" si="87"/>
        <v>0</v>
      </c>
      <c r="CE55" s="13">
        <f t="shared" si="59"/>
        <v>1</v>
      </c>
      <c r="CF55" s="16">
        <f t="shared" si="60"/>
        <v>0</v>
      </c>
      <c r="CG55" s="17">
        <f t="shared" si="61"/>
        <v>0</v>
      </c>
      <c r="CH55" s="16">
        <f t="shared" si="62"/>
        <v>0</v>
      </c>
      <c r="CJ55" s="13">
        <f t="shared" si="88"/>
        <v>1</v>
      </c>
      <c r="CK55" s="13">
        <f t="shared" si="89"/>
        <v>0</v>
      </c>
      <c r="CL55" s="13">
        <f t="shared" si="63"/>
        <v>1</v>
      </c>
      <c r="CM55" s="16">
        <f t="shared" si="64"/>
        <v>0</v>
      </c>
      <c r="CN55" s="17">
        <f t="shared" si="65"/>
        <v>0</v>
      </c>
      <c r="CO55" s="16">
        <f t="shared" si="66"/>
        <v>0</v>
      </c>
      <c r="CQ55" s="16">
        <f t="shared" si="90"/>
        <v>0</v>
      </c>
      <c r="CR55" s="16">
        <f>CQ55-ROUNDDOWN(コマンド生成ツール!$D$25,0)</f>
        <v>0</v>
      </c>
      <c r="CS55" s="16">
        <v>8</v>
      </c>
    </row>
    <row r="56" spans="2:97" x14ac:dyDescent="0.15">
      <c r="B56" s="8">
        <f t="shared" si="91"/>
        <v>23</v>
      </c>
      <c r="C56" s="8">
        <f t="shared" si="12"/>
        <v>0</v>
      </c>
      <c r="D56" s="8">
        <f t="shared" si="13"/>
        <v>23</v>
      </c>
      <c r="E56" s="16">
        <f t="shared" si="14"/>
        <v>33.964873049234889</v>
      </c>
      <c r="F56" s="13">
        <f t="shared" si="15"/>
        <v>0.99999011659613579</v>
      </c>
      <c r="G56" s="13">
        <f t="shared" si="16"/>
        <v>4.4459768382966343E-3</v>
      </c>
      <c r="H56" s="13">
        <f t="shared" si="17"/>
        <v>0.99996046657990667</v>
      </c>
      <c r="I56" s="13">
        <f t="shared" si="18"/>
        <v>8.8918657938239411E-3</v>
      </c>
      <c r="K56" s="13">
        <f t="shared" si="19"/>
        <v>1</v>
      </c>
      <c r="L56" s="13">
        <f t="shared" si="20"/>
        <v>0</v>
      </c>
      <c r="M56" s="13">
        <f t="shared" si="92"/>
        <v>1</v>
      </c>
      <c r="N56" s="16">
        <f t="shared" si="67"/>
        <v>0</v>
      </c>
      <c r="O56" s="17">
        <f t="shared" si="21"/>
        <v>0</v>
      </c>
      <c r="P56" s="16">
        <f t="shared" si="22"/>
        <v>0</v>
      </c>
      <c r="R56" s="13">
        <f t="shared" si="68"/>
        <v>1</v>
      </c>
      <c r="S56" s="13">
        <f t="shared" si="69"/>
        <v>0</v>
      </c>
      <c r="T56" s="13">
        <f t="shared" si="23"/>
        <v>1</v>
      </c>
      <c r="U56" s="16">
        <f t="shared" si="24"/>
        <v>0</v>
      </c>
      <c r="V56" s="17">
        <f t="shared" si="25"/>
        <v>0</v>
      </c>
      <c r="W56" s="16">
        <f t="shared" si="26"/>
        <v>0</v>
      </c>
      <c r="Y56" s="13">
        <f t="shared" si="70"/>
        <v>1</v>
      </c>
      <c r="Z56" s="13">
        <f t="shared" si="71"/>
        <v>0</v>
      </c>
      <c r="AA56" s="13">
        <f t="shared" si="27"/>
        <v>1</v>
      </c>
      <c r="AB56" s="16">
        <f t="shared" si="28"/>
        <v>0</v>
      </c>
      <c r="AC56" s="17">
        <f t="shared" si="29"/>
        <v>0</v>
      </c>
      <c r="AD56" s="16">
        <f t="shared" si="30"/>
        <v>0</v>
      </c>
      <c r="AF56" s="13">
        <f t="shared" si="72"/>
        <v>1</v>
      </c>
      <c r="AG56" s="13">
        <f t="shared" si="73"/>
        <v>0</v>
      </c>
      <c r="AH56" s="13">
        <f t="shared" si="31"/>
        <v>1</v>
      </c>
      <c r="AI56" s="16">
        <f t="shared" si="32"/>
        <v>0</v>
      </c>
      <c r="AJ56" s="17">
        <f t="shared" si="33"/>
        <v>0</v>
      </c>
      <c r="AK56" s="16">
        <f t="shared" si="34"/>
        <v>0</v>
      </c>
      <c r="AM56" s="13">
        <f t="shared" si="74"/>
        <v>1</v>
      </c>
      <c r="AN56" s="13">
        <f t="shared" si="75"/>
        <v>0</v>
      </c>
      <c r="AO56" s="13">
        <f t="shared" si="35"/>
        <v>1</v>
      </c>
      <c r="AP56" s="16">
        <f t="shared" si="36"/>
        <v>0</v>
      </c>
      <c r="AQ56" s="17">
        <f t="shared" si="37"/>
        <v>0</v>
      </c>
      <c r="AR56" s="16">
        <f t="shared" si="38"/>
        <v>0</v>
      </c>
      <c r="AT56" s="13">
        <f t="shared" si="76"/>
        <v>1</v>
      </c>
      <c r="AU56" s="13">
        <f t="shared" si="77"/>
        <v>0</v>
      </c>
      <c r="AV56" s="13">
        <f t="shared" si="39"/>
        <v>1</v>
      </c>
      <c r="AW56" s="16">
        <f t="shared" si="40"/>
        <v>0</v>
      </c>
      <c r="AX56" s="17">
        <f t="shared" si="41"/>
        <v>0</v>
      </c>
      <c r="AY56" s="16">
        <f t="shared" si="42"/>
        <v>0</v>
      </c>
      <c r="BA56" s="13">
        <f t="shared" si="78"/>
        <v>1</v>
      </c>
      <c r="BB56" s="13">
        <f t="shared" si="79"/>
        <v>0</v>
      </c>
      <c r="BC56" s="13">
        <f t="shared" si="43"/>
        <v>1</v>
      </c>
      <c r="BD56" s="16">
        <f t="shared" si="44"/>
        <v>0</v>
      </c>
      <c r="BE56" s="17">
        <f t="shared" si="45"/>
        <v>0</v>
      </c>
      <c r="BF56" s="16">
        <f t="shared" si="46"/>
        <v>0</v>
      </c>
      <c r="BH56" s="13">
        <f t="shared" si="80"/>
        <v>1</v>
      </c>
      <c r="BI56" s="13">
        <f t="shared" si="81"/>
        <v>0</v>
      </c>
      <c r="BJ56" s="13">
        <f t="shared" si="47"/>
        <v>1</v>
      </c>
      <c r="BK56" s="16">
        <f t="shared" si="48"/>
        <v>0</v>
      </c>
      <c r="BL56" s="17">
        <f t="shared" si="49"/>
        <v>0</v>
      </c>
      <c r="BM56" s="16">
        <f t="shared" si="50"/>
        <v>0</v>
      </c>
      <c r="BO56" s="13">
        <f t="shared" si="82"/>
        <v>1</v>
      </c>
      <c r="BP56" s="13">
        <f t="shared" si="83"/>
        <v>0</v>
      </c>
      <c r="BQ56" s="13">
        <f t="shared" si="51"/>
        <v>1</v>
      </c>
      <c r="BR56" s="16">
        <f t="shared" si="52"/>
        <v>0</v>
      </c>
      <c r="BS56" s="17">
        <f t="shared" si="53"/>
        <v>0</v>
      </c>
      <c r="BT56" s="16">
        <f t="shared" si="54"/>
        <v>0</v>
      </c>
      <c r="BV56" s="13">
        <f t="shared" si="84"/>
        <v>1</v>
      </c>
      <c r="BW56" s="13">
        <f t="shared" si="85"/>
        <v>0</v>
      </c>
      <c r="BX56" s="13">
        <f t="shared" si="55"/>
        <v>1</v>
      </c>
      <c r="BY56" s="16">
        <f t="shared" si="56"/>
        <v>0</v>
      </c>
      <c r="BZ56" s="17">
        <f t="shared" si="57"/>
        <v>0</v>
      </c>
      <c r="CA56" s="16">
        <f t="shared" si="58"/>
        <v>0</v>
      </c>
      <c r="CC56" s="13">
        <f t="shared" si="86"/>
        <v>1</v>
      </c>
      <c r="CD56" s="13">
        <f t="shared" si="87"/>
        <v>0</v>
      </c>
      <c r="CE56" s="13">
        <f t="shared" si="59"/>
        <v>1</v>
      </c>
      <c r="CF56" s="16">
        <f t="shared" si="60"/>
        <v>0</v>
      </c>
      <c r="CG56" s="17">
        <f t="shared" si="61"/>
        <v>0</v>
      </c>
      <c r="CH56" s="16">
        <f t="shared" si="62"/>
        <v>0</v>
      </c>
      <c r="CJ56" s="13">
        <f t="shared" si="88"/>
        <v>1</v>
      </c>
      <c r="CK56" s="13">
        <f t="shared" si="89"/>
        <v>0</v>
      </c>
      <c r="CL56" s="13">
        <f t="shared" si="63"/>
        <v>1</v>
      </c>
      <c r="CM56" s="16">
        <f t="shared" si="64"/>
        <v>0</v>
      </c>
      <c r="CN56" s="17">
        <f t="shared" si="65"/>
        <v>0</v>
      </c>
      <c r="CO56" s="16">
        <f t="shared" si="66"/>
        <v>0</v>
      </c>
      <c r="CQ56" s="16">
        <f t="shared" si="90"/>
        <v>0</v>
      </c>
      <c r="CR56" s="16">
        <f>CQ56-ROUNDDOWN(コマンド生成ツール!$D$25,0)</f>
        <v>0</v>
      </c>
      <c r="CS56" s="16">
        <v>8</v>
      </c>
    </row>
    <row r="57" spans="2:97" x14ac:dyDescent="0.15">
      <c r="B57" s="8">
        <f t="shared" si="91"/>
        <v>24</v>
      </c>
      <c r="C57" s="8">
        <f t="shared" si="12"/>
        <v>0</v>
      </c>
      <c r="D57" s="8">
        <f t="shared" si="13"/>
        <v>24</v>
      </c>
      <c r="E57" s="16">
        <f t="shared" si="14"/>
        <v>34.756016574987513</v>
      </c>
      <c r="F57" s="13">
        <f t="shared" si="15"/>
        <v>0.99998965080646529</v>
      </c>
      <c r="G57" s="13">
        <f t="shared" si="16"/>
        <v>4.5495362360924389E-3</v>
      </c>
      <c r="H57" s="13">
        <f t="shared" si="17"/>
        <v>0.99995860344007292</v>
      </c>
      <c r="I57" s="13">
        <f t="shared" si="18"/>
        <v>9.0989783041228768E-3</v>
      </c>
      <c r="K57" s="13">
        <f t="shared" si="19"/>
        <v>1</v>
      </c>
      <c r="L57" s="13">
        <f t="shared" si="20"/>
        <v>0</v>
      </c>
      <c r="M57" s="13">
        <f t="shared" si="92"/>
        <v>1</v>
      </c>
      <c r="N57" s="16">
        <f t="shared" si="67"/>
        <v>0</v>
      </c>
      <c r="O57" s="17">
        <f t="shared" si="21"/>
        <v>0</v>
      </c>
      <c r="P57" s="16">
        <f t="shared" si="22"/>
        <v>0</v>
      </c>
      <c r="R57" s="13">
        <f t="shared" si="68"/>
        <v>1</v>
      </c>
      <c r="S57" s="13">
        <f t="shared" si="69"/>
        <v>0</v>
      </c>
      <c r="T57" s="13">
        <f t="shared" si="23"/>
        <v>1</v>
      </c>
      <c r="U57" s="16">
        <f t="shared" si="24"/>
        <v>0</v>
      </c>
      <c r="V57" s="17">
        <f t="shared" si="25"/>
        <v>0</v>
      </c>
      <c r="W57" s="16">
        <f t="shared" si="26"/>
        <v>0</v>
      </c>
      <c r="Y57" s="13">
        <f t="shared" si="70"/>
        <v>1</v>
      </c>
      <c r="Z57" s="13">
        <f t="shared" si="71"/>
        <v>0</v>
      </c>
      <c r="AA57" s="13">
        <f t="shared" si="27"/>
        <v>1</v>
      </c>
      <c r="AB57" s="16">
        <f t="shared" si="28"/>
        <v>0</v>
      </c>
      <c r="AC57" s="17">
        <f t="shared" si="29"/>
        <v>0</v>
      </c>
      <c r="AD57" s="16">
        <f t="shared" si="30"/>
        <v>0</v>
      </c>
      <c r="AF57" s="13">
        <f t="shared" si="72"/>
        <v>1</v>
      </c>
      <c r="AG57" s="13">
        <f t="shared" si="73"/>
        <v>0</v>
      </c>
      <c r="AH57" s="13">
        <f t="shared" si="31"/>
        <v>1</v>
      </c>
      <c r="AI57" s="16">
        <f t="shared" si="32"/>
        <v>0</v>
      </c>
      <c r="AJ57" s="17">
        <f t="shared" si="33"/>
        <v>0</v>
      </c>
      <c r="AK57" s="16">
        <f t="shared" si="34"/>
        <v>0</v>
      </c>
      <c r="AM57" s="13">
        <f t="shared" si="74"/>
        <v>1</v>
      </c>
      <c r="AN57" s="13">
        <f t="shared" si="75"/>
        <v>0</v>
      </c>
      <c r="AO57" s="13">
        <f t="shared" si="35"/>
        <v>1</v>
      </c>
      <c r="AP57" s="16">
        <f t="shared" si="36"/>
        <v>0</v>
      </c>
      <c r="AQ57" s="17">
        <f t="shared" si="37"/>
        <v>0</v>
      </c>
      <c r="AR57" s="16">
        <f t="shared" si="38"/>
        <v>0</v>
      </c>
      <c r="AT57" s="13">
        <f t="shared" si="76"/>
        <v>1</v>
      </c>
      <c r="AU57" s="13">
        <f t="shared" si="77"/>
        <v>0</v>
      </c>
      <c r="AV57" s="13">
        <f t="shared" si="39"/>
        <v>1</v>
      </c>
      <c r="AW57" s="16">
        <f t="shared" si="40"/>
        <v>0</v>
      </c>
      <c r="AX57" s="17">
        <f t="shared" si="41"/>
        <v>0</v>
      </c>
      <c r="AY57" s="16">
        <f t="shared" si="42"/>
        <v>0</v>
      </c>
      <c r="BA57" s="13">
        <f t="shared" si="78"/>
        <v>1</v>
      </c>
      <c r="BB57" s="13">
        <f t="shared" si="79"/>
        <v>0</v>
      </c>
      <c r="BC57" s="13">
        <f t="shared" si="43"/>
        <v>1</v>
      </c>
      <c r="BD57" s="16">
        <f t="shared" si="44"/>
        <v>0</v>
      </c>
      <c r="BE57" s="17">
        <f t="shared" si="45"/>
        <v>0</v>
      </c>
      <c r="BF57" s="16">
        <f t="shared" si="46"/>
        <v>0</v>
      </c>
      <c r="BH57" s="13">
        <f t="shared" si="80"/>
        <v>1</v>
      </c>
      <c r="BI57" s="13">
        <f t="shared" si="81"/>
        <v>0</v>
      </c>
      <c r="BJ57" s="13">
        <f t="shared" si="47"/>
        <v>1</v>
      </c>
      <c r="BK57" s="16">
        <f t="shared" si="48"/>
        <v>0</v>
      </c>
      <c r="BL57" s="17">
        <f t="shared" si="49"/>
        <v>0</v>
      </c>
      <c r="BM57" s="16">
        <f t="shared" si="50"/>
        <v>0</v>
      </c>
      <c r="BO57" s="13">
        <f t="shared" si="82"/>
        <v>1</v>
      </c>
      <c r="BP57" s="13">
        <f t="shared" si="83"/>
        <v>0</v>
      </c>
      <c r="BQ57" s="13">
        <f t="shared" si="51"/>
        <v>1</v>
      </c>
      <c r="BR57" s="16">
        <f t="shared" si="52"/>
        <v>0</v>
      </c>
      <c r="BS57" s="17">
        <f t="shared" si="53"/>
        <v>0</v>
      </c>
      <c r="BT57" s="16">
        <f t="shared" si="54"/>
        <v>0</v>
      </c>
      <c r="BV57" s="13">
        <f t="shared" si="84"/>
        <v>1</v>
      </c>
      <c r="BW57" s="13">
        <f t="shared" si="85"/>
        <v>0</v>
      </c>
      <c r="BX57" s="13">
        <f t="shared" si="55"/>
        <v>1</v>
      </c>
      <c r="BY57" s="16">
        <f t="shared" si="56"/>
        <v>0</v>
      </c>
      <c r="BZ57" s="17">
        <f t="shared" si="57"/>
        <v>0</v>
      </c>
      <c r="CA57" s="16">
        <f t="shared" si="58"/>
        <v>0</v>
      </c>
      <c r="CC57" s="13">
        <f t="shared" si="86"/>
        <v>1</v>
      </c>
      <c r="CD57" s="13">
        <f t="shared" si="87"/>
        <v>0</v>
      </c>
      <c r="CE57" s="13">
        <f t="shared" si="59"/>
        <v>1</v>
      </c>
      <c r="CF57" s="16">
        <f t="shared" si="60"/>
        <v>0</v>
      </c>
      <c r="CG57" s="17">
        <f t="shared" si="61"/>
        <v>0</v>
      </c>
      <c r="CH57" s="16">
        <f t="shared" si="62"/>
        <v>0</v>
      </c>
      <c r="CJ57" s="13">
        <f t="shared" si="88"/>
        <v>1</v>
      </c>
      <c r="CK57" s="13">
        <f t="shared" si="89"/>
        <v>0</v>
      </c>
      <c r="CL57" s="13">
        <f t="shared" si="63"/>
        <v>1</v>
      </c>
      <c r="CM57" s="16">
        <f t="shared" si="64"/>
        <v>0</v>
      </c>
      <c r="CN57" s="17">
        <f t="shared" si="65"/>
        <v>0</v>
      </c>
      <c r="CO57" s="16">
        <f t="shared" si="66"/>
        <v>0</v>
      </c>
      <c r="CQ57" s="16">
        <f t="shared" si="90"/>
        <v>0</v>
      </c>
      <c r="CR57" s="16">
        <f>CQ57-ROUNDDOWN(コマンド生成ツール!$D$25,0)</f>
        <v>0</v>
      </c>
      <c r="CS57" s="16">
        <v>8</v>
      </c>
    </row>
    <row r="58" spans="2:97" x14ac:dyDescent="0.15">
      <c r="B58" s="8">
        <f t="shared" si="91"/>
        <v>25</v>
      </c>
      <c r="C58" s="8">
        <f t="shared" si="12"/>
        <v>0</v>
      </c>
      <c r="D58" s="8">
        <f t="shared" si="13"/>
        <v>25</v>
      </c>
      <c r="E58" s="16">
        <f t="shared" si="14"/>
        <v>35.565588200778457</v>
      </c>
      <c r="F58" s="13">
        <f t="shared" si="15"/>
        <v>0.9999891630648815</v>
      </c>
      <c r="G58" s="13">
        <f t="shared" si="16"/>
        <v>4.6555077916220333E-3</v>
      </c>
      <c r="H58" s="13">
        <f t="shared" si="17"/>
        <v>0.99995665249440424</v>
      </c>
      <c r="I58" s="13">
        <f t="shared" si="18"/>
        <v>9.3109146803723036E-3</v>
      </c>
      <c r="K58" s="13">
        <f t="shared" si="19"/>
        <v>1</v>
      </c>
      <c r="L58" s="13">
        <f t="shared" si="20"/>
        <v>0</v>
      </c>
      <c r="M58" s="13">
        <f t="shared" si="92"/>
        <v>1</v>
      </c>
      <c r="N58" s="16">
        <f t="shared" si="67"/>
        <v>0</v>
      </c>
      <c r="O58" s="17">
        <f t="shared" si="21"/>
        <v>0</v>
      </c>
      <c r="P58" s="16">
        <f t="shared" si="22"/>
        <v>0</v>
      </c>
      <c r="R58" s="13">
        <f t="shared" si="68"/>
        <v>1</v>
      </c>
      <c r="S58" s="13">
        <f t="shared" si="69"/>
        <v>0</v>
      </c>
      <c r="T58" s="13">
        <f t="shared" si="23"/>
        <v>1</v>
      </c>
      <c r="U58" s="16">
        <f t="shared" si="24"/>
        <v>0</v>
      </c>
      <c r="V58" s="17">
        <f t="shared" si="25"/>
        <v>0</v>
      </c>
      <c r="W58" s="16">
        <f t="shared" si="26"/>
        <v>0</v>
      </c>
      <c r="Y58" s="13">
        <f t="shared" si="70"/>
        <v>1</v>
      </c>
      <c r="Z58" s="13">
        <f t="shared" si="71"/>
        <v>0</v>
      </c>
      <c r="AA58" s="13">
        <f t="shared" si="27"/>
        <v>1</v>
      </c>
      <c r="AB58" s="16">
        <f t="shared" si="28"/>
        <v>0</v>
      </c>
      <c r="AC58" s="17">
        <f t="shared" si="29"/>
        <v>0</v>
      </c>
      <c r="AD58" s="16">
        <f t="shared" si="30"/>
        <v>0</v>
      </c>
      <c r="AF58" s="13">
        <f t="shared" si="72"/>
        <v>1</v>
      </c>
      <c r="AG58" s="13">
        <f t="shared" si="73"/>
        <v>0</v>
      </c>
      <c r="AH58" s="13">
        <f t="shared" si="31"/>
        <v>1</v>
      </c>
      <c r="AI58" s="16">
        <f t="shared" si="32"/>
        <v>0</v>
      </c>
      <c r="AJ58" s="17">
        <f t="shared" si="33"/>
        <v>0</v>
      </c>
      <c r="AK58" s="16">
        <f t="shared" si="34"/>
        <v>0</v>
      </c>
      <c r="AM58" s="13">
        <f t="shared" si="74"/>
        <v>1</v>
      </c>
      <c r="AN58" s="13">
        <f t="shared" si="75"/>
        <v>0</v>
      </c>
      <c r="AO58" s="13">
        <f t="shared" si="35"/>
        <v>1</v>
      </c>
      <c r="AP58" s="16">
        <f t="shared" si="36"/>
        <v>0</v>
      </c>
      <c r="AQ58" s="17">
        <f t="shared" si="37"/>
        <v>0</v>
      </c>
      <c r="AR58" s="16">
        <f t="shared" si="38"/>
        <v>0</v>
      </c>
      <c r="AT58" s="13">
        <f t="shared" si="76"/>
        <v>1</v>
      </c>
      <c r="AU58" s="13">
        <f t="shared" si="77"/>
        <v>0</v>
      </c>
      <c r="AV58" s="13">
        <f t="shared" si="39"/>
        <v>1</v>
      </c>
      <c r="AW58" s="16">
        <f t="shared" si="40"/>
        <v>0</v>
      </c>
      <c r="AX58" s="17">
        <f t="shared" si="41"/>
        <v>0</v>
      </c>
      <c r="AY58" s="16">
        <f t="shared" si="42"/>
        <v>0</v>
      </c>
      <c r="BA58" s="13">
        <f t="shared" si="78"/>
        <v>1</v>
      </c>
      <c r="BB58" s="13">
        <f t="shared" si="79"/>
        <v>0</v>
      </c>
      <c r="BC58" s="13">
        <f t="shared" si="43"/>
        <v>1</v>
      </c>
      <c r="BD58" s="16">
        <f t="shared" si="44"/>
        <v>0</v>
      </c>
      <c r="BE58" s="17">
        <f t="shared" si="45"/>
        <v>0</v>
      </c>
      <c r="BF58" s="16">
        <f t="shared" si="46"/>
        <v>0</v>
      </c>
      <c r="BH58" s="13">
        <f t="shared" si="80"/>
        <v>1</v>
      </c>
      <c r="BI58" s="13">
        <f t="shared" si="81"/>
        <v>0</v>
      </c>
      <c r="BJ58" s="13">
        <f t="shared" si="47"/>
        <v>1</v>
      </c>
      <c r="BK58" s="16">
        <f t="shared" si="48"/>
        <v>0</v>
      </c>
      <c r="BL58" s="17">
        <f t="shared" si="49"/>
        <v>0</v>
      </c>
      <c r="BM58" s="16">
        <f t="shared" si="50"/>
        <v>0</v>
      </c>
      <c r="BO58" s="13">
        <f t="shared" si="82"/>
        <v>1</v>
      </c>
      <c r="BP58" s="13">
        <f t="shared" si="83"/>
        <v>0</v>
      </c>
      <c r="BQ58" s="13">
        <f t="shared" si="51"/>
        <v>1</v>
      </c>
      <c r="BR58" s="16">
        <f t="shared" si="52"/>
        <v>0</v>
      </c>
      <c r="BS58" s="17">
        <f t="shared" si="53"/>
        <v>0</v>
      </c>
      <c r="BT58" s="16">
        <f t="shared" si="54"/>
        <v>0</v>
      </c>
      <c r="BV58" s="13">
        <f t="shared" si="84"/>
        <v>1</v>
      </c>
      <c r="BW58" s="13">
        <f t="shared" si="85"/>
        <v>0</v>
      </c>
      <c r="BX58" s="13">
        <f t="shared" si="55"/>
        <v>1</v>
      </c>
      <c r="BY58" s="16">
        <f t="shared" si="56"/>
        <v>0</v>
      </c>
      <c r="BZ58" s="17">
        <f t="shared" si="57"/>
        <v>0</v>
      </c>
      <c r="CA58" s="16">
        <f t="shared" si="58"/>
        <v>0</v>
      </c>
      <c r="CC58" s="13">
        <f t="shared" si="86"/>
        <v>1</v>
      </c>
      <c r="CD58" s="13">
        <f t="shared" si="87"/>
        <v>0</v>
      </c>
      <c r="CE58" s="13">
        <f t="shared" si="59"/>
        <v>1</v>
      </c>
      <c r="CF58" s="16">
        <f t="shared" si="60"/>
        <v>0</v>
      </c>
      <c r="CG58" s="17">
        <f t="shared" si="61"/>
        <v>0</v>
      </c>
      <c r="CH58" s="16">
        <f t="shared" si="62"/>
        <v>0</v>
      </c>
      <c r="CJ58" s="13">
        <f t="shared" si="88"/>
        <v>1</v>
      </c>
      <c r="CK58" s="13">
        <f t="shared" si="89"/>
        <v>0</v>
      </c>
      <c r="CL58" s="13">
        <f t="shared" si="63"/>
        <v>1</v>
      </c>
      <c r="CM58" s="16">
        <f t="shared" si="64"/>
        <v>0</v>
      </c>
      <c r="CN58" s="17">
        <f t="shared" si="65"/>
        <v>0</v>
      </c>
      <c r="CO58" s="16">
        <f t="shared" si="66"/>
        <v>0</v>
      </c>
      <c r="CQ58" s="16">
        <f t="shared" si="90"/>
        <v>0</v>
      </c>
      <c r="CR58" s="16">
        <f>CQ58-ROUNDDOWN(コマンド生成ツール!$D$25,0)</f>
        <v>0</v>
      </c>
      <c r="CS58" s="16">
        <v>8</v>
      </c>
    </row>
    <row r="59" spans="2:97" x14ac:dyDescent="0.15">
      <c r="B59" s="8">
        <f t="shared" si="91"/>
        <v>26</v>
      </c>
      <c r="C59" s="8">
        <f t="shared" si="12"/>
        <v>0</v>
      </c>
      <c r="D59" s="8">
        <f t="shared" si="13"/>
        <v>26</v>
      </c>
      <c r="E59" s="16">
        <f t="shared" si="14"/>
        <v>36.394017172199675</v>
      </c>
      <c r="F59" s="13">
        <f t="shared" si="15"/>
        <v>0.99998865233682999</v>
      </c>
      <c r="G59" s="13">
        <f t="shared" si="16"/>
        <v>4.7639476876437693E-3</v>
      </c>
      <c r="H59" s="13">
        <f t="shared" si="17"/>
        <v>0.99995460960485882</v>
      </c>
      <c r="I59" s="13">
        <f t="shared" si="18"/>
        <v>9.5277872559401001E-3</v>
      </c>
      <c r="K59" s="13">
        <f t="shared" si="19"/>
        <v>1</v>
      </c>
      <c r="L59" s="13">
        <f t="shared" si="20"/>
        <v>0</v>
      </c>
      <c r="M59" s="13">
        <f t="shared" si="92"/>
        <v>1</v>
      </c>
      <c r="N59" s="16">
        <f t="shared" si="67"/>
        <v>0</v>
      </c>
      <c r="O59" s="17">
        <f t="shared" si="21"/>
        <v>0</v>
      </c>
      <c r="P59" s="16">
        <f t="shared" si="22"/>
        <v>0</v>
      </c>
      <c r="R59" s="13">
        <f t="shared" si="68"/>
        <v>1</v>
      </c>
      <c r="S59" s="13">
        <f t="shared" si="69"/>
        <v>0</v>
      </c>
      <c r="T59" s="13">
        <f t="shared" si="23"/>
        <v>1</v>
      </c>
      <c r="U59" s="16">
        <f t="shared" si="24"/>
        <v>0</v>
      </c>
      <c r="V59" s="17">
        <f t="shared" si="25"/>
        <v>0</v>
      </c>
      <c r="W59" s="16">
        <f t="shared" si="26"/>
        <v>0</v>
      </c>
      <c r="Y59" s="13">
        <f t="shared" si="70"/>
        <v>1</v>
      </c>
      <c r="Z59" s="13">
        <f t="shared" si="71"/>
        <v>0</v>
      </c>
      <c r="AA59" s="13">
        <f t="shared" si="27"/>
        <v>1</v>
      </c>
      <c r="AB59" s="16">
        <f t="shared" si="28"/>
        <v>0</v>
      </c>
      <c r="AC59" s="17">
        <f t="shared" si="29"/>
        <v>0</v>
      </c>
      <c r="AD59" s="16">
        <f t="shared" si="30"/>
        <v>0</v>
      </c>
      <c r="AF59" s="13">
        <f t="shared" si="72"/>
        <v>1</v>
      </c>
      <c r="AG59" s="13">
        <f t="shared" si="73"/>
        <v>0</v>
      </c>
      <c r="AH59" s="13">
        <f t="shared" si="31"/>
        <v>1</v>
      </c>
      <c r="AI59" s="16">
        <f t="shared" si="32"/>
        <v>0</v>
      </c>
      <c r="AJ59" s="17">
        <f t="shared" si="33"/>
        <v>0</v>
      </c>
      <c r="AK59" s="16">
        <f t="shared" si="34"/>
        <v>0</v>
      </c>
      <c r="AM59" s="13">
        <f t="shared" si="74"/>
        <v>1</v>
      </c>
      <c r="AN59" s="13">
        <f t="shared" si="75"/>
        <v>0</v>
      </c>
      <c r="AO59" s="13">
        <f t="shared" si="35"/>
        <v>1</v>
      </c>
      <c r="AP59" s="16">
        <f t="shared" si="36"/>
        <v>0</v>
      </c>
      <c r="AQ59" s="17">
        <f t="shared" si="37"/>
        <v>0</v>
      </c>
      <c r="AR59" s="16">
        <f t="shared" si="38"/>
        <v>0</v>
      </c>
      <c r="AT59" s="13">
        <f t="shared" si="76"/>
        <v>1</v>
      </c>
      <c r="AU59" s="13">
        <f t="shared" si="77"/>
        <v>0</v>
      </c>
      <c r="AV59" s="13">
        <f t="shared" si="39"/>
        <v>1</v>
      </c>
      <c r="AW59" s="16">
        <f t="shared" si="40"/>
        <v>0</v>
      </c>
      <c r="AX59" s="17">
        <f t="shared" si="41"/>
        <v>0</v>
      </c>
      <c r="AY59" s="16">
        <f t="shared" si="42"/>
        <v>0</v>
      </c>
      <c r="BA59" s="13">
        <f t="shared" si="78"/>
        <v>1</v>
      </c>
      <c r="BB59" s="13">
        <f t="shared" si="79"/>
        <v>0</v>
      </c>
      <c r="BC59" s="13">
        <f t="shared" si="43"/>
        <v>1</v>
      </c>
      <c r="BD59" s="16">
        <f t="shared" si="44"/>
        <v>0</v>
      </c>
      <c r="BE59" s="17">
        <f t="shared" si="45"/>
        <v>0</v>
      </c>
      <c r="BF59" s="16">
        <f t="shared" si="46"/>
        <v>0</v>
      </c>
      <c r="BH59" s="13">
        <f t="shared" si="80"/>
        <v>1</v>
      </c>
      <c r="BI59" s="13">
        <f t="shared" si="81"/>
        <v>0</v>
      </c>
      <c r="BJ59" s="13">
        <f t="shared" si="47"/>
        <v>1</v>
      </c>
      <c r="BK59" s="16">
        <f t="shared" si="48"/>
        <v>0</v>
      </c>
      <c r="BL59" s="17">
        <f t="shared" si="49"/>
        <v>0</v>
      </c>
      <c r="BM59" s="16">
        <f t="shared" si="50"/>
        <v>0</v>
      </c>
      <c r="BO59" s="13">
        <f t="shared" si="82"/>
        <v>1</v>
      </c>
      <c r="BP59" s="13">
        <f t="shared" si="83"/>
        <v>0</v>
      </c>
      <c r="BQ59" s="13">
        <f t="shared" si="51"/>
        <v>1</v>
      </c>
      <c r="BR59" s="16">
        <f t="shared" si="52"/>
        <v>0</v>
      </c>
      <c r="BS59" s="17">
        <f t="shared" si="53"/>
        <v>0</v>
      </c>
      <c r="BT59" s="16">
        <f t="shared" si="54"/>
        <v>0</v>
      </c>
      <c r="BV59" s="13">
        <f t="shared" si="84"/>
        <v>1</v>
      </c>
      <c r="BW59" s="13">
        <f t="shared" si="85"/>
        <v>0</v>
      </c>
      <c r="BX59" s="13">
        <f t="shared" si="55"/>
        <v>1</v>
      </c>
      <c r="BY59" s="16">
        <f t="shared" si="56"/>
        <v>0</v>
      </c>
      <c r="BZ59" s="17">
        <f t="shared" si="57"/>
        <v>0</v>
      </c>
      <c r="CA59" s="16">
        <f t="shared" si="58"/>
        <v>0</v>
      </c>
      <c r="CC59" s="13">
        <f t="shared" si="86"/>
        <v>1</v>
      </c>
      <c r="CD59" s="13">
        <f t="shared" si="87"/>
        <v>0</v>
      </c>
      <c r="CE59" s="13">
        <f t="shared" si="59"/>
        <v>1</v>
      </c>
      <c r="CF59" s="16">
        <f t="shared" si="60"/>
        <v>0</v>
      </c>
      <c r="CG59" s="17">
        <f t="shared" si="61"/>
        <v>0</v>
      </c>
      <c r="CH59" s="16">
        <f t="shared" si="62"/>
        <v>0</v>
      </c>
      <c r="CJ59" s="13">
        <f t="shared" si="88"/>
        <v>1</v>
      </c>
      <c r="CK59" s="13">
        <f t="shared" si="89"/>
        <v>0</v>
      </c>
      <c r="CL59" s="13">
        <f t="shared" si="63"/>
        <v>1</v>
      </c>
      <c r="CM59" s="16">
        <f t="shared" si="64"/>
        <v>0</v>
      </c>
      <c r="CN59" s="17">
        <f t="shared" si="65"/>
        <v>0</v>
      </c>
      <c r="CO59" s="16">
        <f t="shared" si="66"/>
        <v>0</v>
      </c>
      <c r="CQ59" s="16">
        <f t="shared" si="90"/>
        <v>0</v>
      </c>
      <c r="CR59" s="16">
        <f>CQ59-ROUNDDOWN(コマンド生成ツール!$D$25,0)</f>
        <v>0</v>
      </c>
      <c r="CS59" s="16">
        <v>8</v>
      </c>
    </row>
    <row r="60" spans="2:97" x14ac:dyDescent="0.15">
      <c r="B60" s="8">
        <f t="shared" si="91"/>
        <v>27</v>
      </c>
      <c r="C60" s="8">
        <f t="shared" si="12"/>
        <v>0</v>
      </c>
      <c r="D60" s="8">
        <f t="shared" si="13"/>
        <v>27</v>
      </c>
      <c r="E60" s="16">
        <f t="shared" si="14"/>
        <v>37.241742733257354</v>
      </c>
      <c r="F60" s="13">
        <f t="shared" si="15"/>
        <v>0.99998811753900008</v>
      </c>
      <c r="G60" s="13">
        <f t="shared" si="16"/>
        <v>4.8749134153221454E-3</v>
      </c>
      <c r="H60" s="13">
        <f t="shared" si="17"/>
        <v>0.9999524704383862</v>
      </c>
      <c r="I60" s="13">
        <f t="shared" si="18"/>
        <v>9.7497109787072211E-3</v>
      </c>
      <c r="K60" s="13">
        <f t="shared" si="19"/>
        <v>1</v>
      </c>
      <c r="L60" s="13">
        <f t="shared" si="20"/>
        <v>0</v>
      </c>
      <c r="M60" s="13">
        <f t="shared" si="92"/>
        <v>1</v>
      </c>
      <c r="N60" s="16">
        <f t="shared" si="67"/>
        <v>0</v>
      </c>
      <c r="O60" s="17">
        <f t="shared" si="21"/>
        <v>0</v>
      </c>
      <c r="P60" s="16">
        <f t="shared" si="22"/>
        <v>0</v>
      </c>
      <c r="R60" s="13">
        <f t="shared" si="68"/>
        <v>1</v>
      </c>
      <c r="S60" s="13">
        <f t="shared" si="69"/>
        <v>0</v>
      </c>
      <c r="T60" s="13">
        <f t="shared" si="23"/>
        <v>1</v>
      </c>
      <c r="U60" s="16">
        <f t="shared" si="24"/>
        <v>0</v>
      </c>
      <c r="V60" s="17">
        <f t="shared" si="25"/>
        <v>0</v>
      </c>
      <c r="W60" s="16">
        <f t="shared" si="26"/>
        <v>0</v>
      </c>
      <c r="Y60" s="13">
        <f t="shared" si="70"/>
        <v>1</v>
      </c>
      <c r="Z60" s="13">
        <f t="shared" si="71"/>
        <v>0</v>
      </c>
      <c r="AA60" s="13">
        <f t="shared" si="27"/>
        <v>1</v>
      </c>
      <c r="AB60" s="16">
        <f t="shared" si="28"/>
        <v>0</v>
      </c>
      <c r="AC60" s="17">
        <f t="shared" si="29"/>
        <v>0</v>
      </c>
      <c r="AD60" s="16">
        <f t="shared" si="30"/>
        <v>0</v>
      </c>
      <c r="AF60" s="13">
        <f t="shared" si="72"/>
        <v>1</v>
      </c>
      <c r="AG60" s="13">
        <f t="shared" si="73"/>
        <v>0</v>
      </c>
      <c r="AH60" s="13">
        <f t="shared" si="31"/>
        <v>1</v>
      </c>
      <c r="AI60" s="16">
        <f t="shared" si="32"/>
        <v>0</v>
      </c>
      <c r="AJ60" s="17">
        <f t="shared" si="33"/>
        <v>0</v>
      </c>
      <c r="AK60" s="16">
        <f t="shared" si="34"/>
        <v>0</v>
      </c>
      <c r="AM60" s="13">
        <f t="shared" si="74"/>
        <v>1</v>
      </c>
      <c r="AN60" s="13">
        <f t="shared" si="75"/>
        <v>0</v>
      </c>
      <c r="AO60" s="13">
        <f t="shared" si="35"/>
        <v>1</v>
      </c>
      <c r="AP60" s="16">
        <f t="shared" si="36"/>
        <v>0</v>
      </c>
      <c r="AQ60" s="17">
        <f t="shared" si="37"/>
        <v>0</v>
      </c>
      <c r="AR60" s="16">
        <f t="shared" si="38"/>
        <v>0</v>
      </c>
      <c r="AT60" s="13">
        <f t="shared" si="76"/>
        <v>1</v>
      </c>
      <c r="AU60" s="13">
        <f t="shared" si="77"/>
        <v>0</v>
      </c>
      <c r="AV60" s="13">
        <f t="shared" si="39"/>
        <v>1</v>
      </c>
      <c r="AW60" s="16">
        <f t="shared" si="40"/>
        <v>0</v>
      </c>
      <c r="AX60" s="17">
        <f t="shared" si="41"/>
        <v>0</v>
      </c>
      <c r="AY60" s="16">
        <f t="shared" si="42"/>
        <v>0</v>
      </c>
      <c r="BA60" s="13">
        <f t="shared" si="78"/>
        <v>1</v>
      </c>
      <c r="BB60" s="13">
        <f t="shared" si="79"/>
        <v>0</v>
      </c>
      <c r="BC60" s="13">
        <f t="shared" si="43"/>
        <v>1</v>
      </c>
      <c r="BD60" s="16">
        <f t="shared" si="44"/>
        <v>0</v>
      </c>
      <c r="BE60" s="17">
        <f t="shared" si="45"/>
        <v>0</v>
      </c>
      <c r="BF60" s="16">
        <f t="shared" si="46"/>
        <v>0</v>
      </c>
      <c r="BH60" s="13">
        <f t="shared" si="80"/>
        <v>1</v>
      </c>
      <c r="BI60" s="13">
        <f t="shared" si="81"/>
        <v>0</v>
      </c>
      <c r="BJ60" s="13">
        <f t="shared" si="47"/>
        <v>1</v>
      </c>
      <c r="BK60" s="16">
        <f t="shared" si="48"/>
        <v>0</v>
      </c>
      <c r="BL60" s="17">
        <f t="shared" si="49"/>
        <v>0</v>
      </c>
      <c r="BM60" s="16">
        <f t="shared" si="50"/>
        <v>0</v>
      </c>
      <c r="BO60" s="13">
        <f t="shared" si="82"/>
        <v>1</v>
      </c>
      <c r="BP60" s="13">
        <f t="shared" si="83"/>
        <v>0</v>
      </c>
      <c r="BQ60" s="13">
        <f t="shared" si="51"/>
        <v>1</v>
      </c>
      <c r="BR60" s="16">
        <f t="shared" si="52"/>
        <v>0</v>
      </c>
      <c r="BS60" s="17">
        <f t="shared" si="53"/>
        <v>0</v>
      </c>
      <c r="BT60" s="16">
        <f t="shared" si="54"/>
        <v>0</v>
      </c>
      <c r="BV60" s="13">
        <f t="shared" si="84"/>
        <v>1</v>
      </c>
      <c r="BW60" s="13">
        <f t="shared" si="85"/>
        <v>0</v>
      </c>
      <c r="BX60" s="13">
        <f t="shared" si="55"/>
        <v>1</v>
      </c>
      <c r="BY60" s="16">
        <f t="shared" si="56"/>
        <v>0</v>
      </c>
      <c r="BZ60" s="17">
        <f t="shared" si="57"/>
        <v>0</v>
      </c>
      <c r="CA60" s="16">
        <f t="shared" si="58"/>
        <v>0</v>
      </c>
      <c r="CC60" s="13">
        <f t="shared" si="86"/>
        <v>1</v>
      </c>
      <c r="CD60" s="13">
        <f t="shared" si="87"/>
        <v>0</v>
      </c>
      <c r="CE60" s="13">
        <f t="shared" si="59"/>
        <v>1</v>
      </c>
      <c r="CF60" s="16">
        <f t="shared" si="60"/>
        <v>0</v>
      </c>
      <c r="CG60" s="17">
        <f t="shared" si="61"/>
        <v>0</v>
      </c>
      <c r="CH60" s="16">
        <f t="shared" si="62"/>
        <v>0</v>
      </c>
      <c r="CJ60" s="13">
        <f t="shared" si="88"/>
        <v>1</v>
      </c>
      <c r="CK60" s="13">
        <f t="shared" si="89"/>
        <v>0</v>
      </c>
      <c r="CL60" s="13">
        <f t="shared" si="63"/>
        <v>1</v>
      </c>
      <c r="CM60" s="16">
        <f t="shared" si="64"/>
        <v>0</v>
      </c>
      <c r="CN60" s="17">
        <f t="shared" si="65"/>
        <v>0</v>
      </c>
      <c r="CO60" s="16">
        <f t="shared" si="66"/>
        <v>0</v>
      </c>
      <c r="CQ60" s="16">
        <f t="shared" si="90"/>
        <v>0</v>
      </c>
      <c r="CR60" s="16">
        <f>CQ60-ROUNDDOWN(コマンド生成ツール!$D$25,0)</f>
        <v>0</v>
      </c>
      <c r="CS60" s="16">
        <v>8</v>
      </c>
    </row>
    <row r="61" spans="2:97" x14ac:dyDescent="0.15">
      <c r="B61" s="8">
        <f t="shared" si="91"/>
        <v>28</v>
      </c>
      <c r="C61" s="8">
        <f t="shared" si="12"/>
        <v>0</v>
      </c>
      <c r="D61" s="8">
        <f t="shared" si="13"/>
        <v>28</v>
      </c>
      <c r="E61" s="16">
        <f t="shared" si="14"/>
        <v>38.109214359264946</v>
      </c>
      <c r="F61" s="13">
        <f t="shared" si="15"/>
        <v>0.99998755753702717</v>
      </c>
      <c r="G61" s="13">
        <f t="shared" si="16"/>
        <v>4.9884638046860264E-3</v>
      </c>
      <c r="H61" s="13">
        <f t="shared" si="17"/>
        <v>0.99995023045773868</v>
      </c>
      <c r="I61" s="13">
        <f t="shared" si="18"/>
        <v>9.9768034718196921E-3</v>
      </c>
      <c r="K61" s="13">
        <f t="shared" si="19"/>
        <v>1</v>
      </c>
      <c r="L61" s="13">
        <f t="shared" si="20"/>
        <v>0</v>
      </c>
      <c r="M61" s="13">
        <f t="shared" si="92"/>
        <v>1</v>
      </c>
      <c r="N61" s="16">
        <f t="shared" si="67"/>
        <v>0</v>
      </c>
      <c r="O61" s="17">
        <f t="shared" si="21"/>
        <v>0</v>
      </c>
      <c r="P61" s="16">
        <f t="shared" si="22"/>
        <v>0</v>
      </c>
      <c r="R61" s="13">
        <f t="shared" si="68"/>
        <v>1</v>
      </c>
      <c r="S61" s="13">
        <f t="shared" si="69"/>
        <v>0</v>
      </c>
      <c r="T61" s="13">
        <f t="shared" si="23"/>
        <v>1</v>
      </c>
      <c r="U61" s="16">
        <f t="shared" si="24"/>
        <v>0</v>
      </c>
      <c r="V61" s="17">
        <f t="shared" si="25"/>
        <v>0</v>
      </c>
      <c r="W61" s="16">
        <f t="shared" si="26"/>
        <v>0</v>
      </c>
      <c r="Y61" s="13">
        <f t="shared" si="70"/>
        <v>1</v>
      </c>
      <c r="Z61" s="13">
        <f t="shared" si="71"/>
        <v>0</v>
      </c>
      <c r="AA61" s="13">
        <f t="shared" si="27"/>
        <v>1</v>
      </c>
      <c r="AB61" s="16">
        <f t="shared" si="28"/>
        <v>0</v>
      </c>
      <c r="AC61" s="17">
        <f t="shared" si="29"/>
        <v>0</v>
      </c>
      <c r="AD61" s="16">
        <f t="shared" si="30"/>
        <v>0</v>
      </c>
      <c r="AF61" s="13">
        <f t="shared" si="72"/>
        <v>1</v>
      </c>
      <c r="AG61" s="13">
        <f t="shared" si="73"/>
        <v>0</v>
      </c>
      <c r="AH61" s="13">
        <f t="shared" si="31"/>
        <v>1</v>
      </c>
      <c r="AI61" s="16">
        <f t="shared" si="32"/>
        <v>0</v>
      </c>
      <c r="AJ61" s="17">
        <f t="shared" si="33"/>
        <v>0</v>
      </c>
      <c r="AK61" s="16">
        <f t="shared" si="34"/>
        <v>0</v>
      </c>
      <c r="AM61" s="13">
        <f t="shared" si="74"/>
        <v>1</v>
      </c>
      <c r="AN61" s="13">
        <f t="shared" si="75"/>
        <v>0</v>
      </c>
      <c r="AO61" s="13">
        <f t="shared" si="35"/>
        <v>1</v>
      </c>
      <c r="AP61" s="16">
        <f t="shared" si="36"/>
        <v>0</v>
      </c>
      <c r="AQ61" s="17">
        <f t="shared" si="37"/>
        <v>0</v>
      </c>
      <c r="AR61" s="16">
        <f t="shared" si="38"/>
        <v>0</v>
      </c>
      <c r="AT61" s="13">
        <f t="shared" si="76"/>
        <v>1</v>
      </c>
      <c r="AU61" s="13">
        <f t="shared" si="77"/>
        <v>0</v>
      </c>
      <c r="AV61" s="13">
        <f t="shared" si="39"/>
        <v>1</v>
      </c>
      <c r="AW61" s="16">
        <f t="shared" si="40"/>
        <v>0</v>
      </c>
      <c r="AX61" s="17">
        <f t="shared" si="41"/>
        <v>0</v>
      </c>
      <c r="AY61" s="16">
        <f t="shared" si="42"/>
        <v>0</v>
      </c>
      <c r="BA61" s="13">
        <f t="shared" si="78"/>
        <v>1</v>
      </c>
      <c r="BB61" s="13">
        <f t="shared" si="79"/>
        <v>0</v>
      </c>
      <c r="BC61" s="13">
        <f t="shared" si="43"/>
        <v>1</v>
      </c>
      <c r="BD61" s="16">
        <f t="shared" si="44"/>
        <v>0</v>
      </c>
      <c r="BE61" s="17">
        <f t="shared" si="45"/>
        <v>0</v>
      </c>
      <c r="BF61" s="16">
        <f t="shared" si="46"/>
        <v>0</v>
      </c>
      <c r="BH61" s="13">
        <f t="shared" si="80"/>
        <v>1</v>
      </c>
      <c r="BI61" s="13">
        <f t="shared" si="81"/>
        <v>0</v>
      </c>
      <c r="BJ61" s="13">
        <f t="shared" si="47"/>
        <v>1</v>
      </c>
      <c r="BK61" s="16">
        <f t="shared" si="48"/>
        <v>0</v>
      </c>
      <c r="BL61" s="17">
        <f t="shared" si="49"/>
        <v>0</v>
      </c>
      <c r="BM61" s="16">
        <f t="shared" si="50"/>
        <v>0</v>
      </c>
      <c r="BO61" s="13">
        <f t="shared" si="82"/>
        <v>1</v>
      </c>
      <c r="BP61" s="13">
        <f t="shared" si="83"/>
        <v>0</v>
      </c>
      <c r="BQ61" s="13">
        <f t="shared" si="51"/>
        <v>1</v>
      </c>
      <c r="BR61" s="16">
        <f t="shared" si="52"/>
        <v>0</v>
      </c>
      <c r="BS61" s="17">
        <f t="shared" si="53"/>
        <v>0</v>
      </c>
      <c r="BT61" s="16">
        <f t="shared" si="54"/>
        <v>0</v>
      </c>
      <c r="BV61" s="13">
        <f t="shared" si="84"/>
        <v>1</v>
      </c>
      <c r="BW61" s="13">
        <f t="shared" si="85"/>
        <v>0</v>
      </c>
      <c r="BX61" s="13">
        <f t="shared" si="55"/>
        <v>1</v>
      </c>
      <c r="BY61" s="16">
        <f t="shared" si="56"/>
        <v>0</v>
      </c>
      <c r="BZ61" s="17">
        <f t="shared" si="57"/>
        <v>0</v>
      </c>
      <c r="CA61" s="16">
        <f t="shared" si="58"/>
        <v>0</v>
      </c>
      <c r="CC61" s="13">
        <f t="shared" si="86"/>
        <v>1</v>
      </c>
      <c r="CD61" s="13">
        <f t="shared" si="87"/>
        <v>0</v>
      </c>
      <c r="CE61" s="13">
        <f t="shared" si="59"/>
        <v>1</v>
      </c>
      <c r="CF61" s="16">
        <f t="shared" si="60"/>
        <v>0</v>
      </c>
      <c r="CG61" s="17">
        <f t="shared" si="61"/>
        <v>0</v>
      </c>
      <c r="CH61" s="16">
        <f t="shared" si="62"/>
        <v>0</v>
      </c>
      <c r="CJ61" s="13">
        <f t="shared" si="88"/>
        <v>1</v>
      </c>
      <c r="CK61" s="13">
        <f t="shared" si="89"/>
        <v>0</v>
      </c>
      <c r="CL61" s="13">
        <f t="shared" si="63"/>
        <v>1</v>
      </c>
      <c r="CM61" s="16">
        <f t="shared" si="64"/>
        <v>0</v>
      </c>
      <c r="CN61" s="17">
        <f t="shared" si="65"/>
        <v>0</v>
      </c>
      <c r="CO61" s="16">
        <f t="shared" si="66"/>
        <v>0</v>
      </c>
      <c r="CQ61" s="16">
        <f t="shared" si="90"/>
        <v>0</v>
      </c>
      <c r="CR61" s="16">
        <f>CQ61-ROUNDDOWN(コマンド生成ツール!$D$25,0)</f>
        <v>0</v>
      </c>
      <c r="CS61" s="16">
        <v>8</v>
      </c>
    </row>
    <row r="62" spans="2:97" x14ac:dyDescent="0.15">
      <c r="B62" s="8">
        <f t="shared" si="91"/>
        <v>29</v>
      </c>
      <c r="C62" s="8">
        <f t="shared" si="12"/>
        <v>0</v>
      </c>
      <c r="D62" s="8">
        <f t="shared" si="13"/>
        <v>29</v>
      </c>
      <c r="E62" s="16">
        <f t="shared" si="14"/>
        <v>38.996891995160908</v>
      </c>
      <c r="F62" s="13">
        <f t="shared" si="15"/>
        <v>0.99998697114308643</v>
      </c>
      <c r="G62" s="13">
        <f t="shared" si="16"/>
        <v>5.1046590557949911E-3</v>
      </c>
      <c r="H62" s="13">
        <f t="shared" si="17"/>
        <v>0.99994788491184816</v>
      </c>
      <c r="I62" s="13">
        <f t="shared" si="18"/>
        <v>1.0209185095845123E-2</v>
      </c>
      <c r="K62" s="13">
        <f t="shared" si="19"/>
        <v>1</v>
      </c>
      <c r="L62" s="13">
        <f t="shared" si="20"/>
        <v>0</v>
      </c>
      <c r="M62" s="13">
        <f t="shared" si="92"/>
        <v>1</v>
      </c>
      <c r="N62" s="16">
        <f t="shared" si="67"/>
        <v>0</v>
      </c>
      <c r="O62" s="17">
        <f t="shared" si="21"/>
        <v>0</v>
      </c>
      <c r="P62" s="16">
        <f t="shared" si="22"/>
        <v>0</v>
      </c>
      <c r="R62" s="13">
        <f t="shared" si="68"/>
        <v>1</v>
      </c>
      <c r="S62" s="13">
        <f t="shared" si="69"/>
        <v>0</v>
      </c>
      <c r="T62" s="13">
        <f t="shared" si="23"/>
        <v>1</v>
      </c>
      <c r="U62" s="16">
        <f t="shared" si="24"/>
        <v>0</v>
      </c>
      <c r="V62" s="17">
        <f t="shared" si="25"/>
        <v>0</v>
      </c>
      <c r="W62" s="16">
        <f t="shared" si="26"/>
        <v>0</v>
      </c>
      <c r="Y62" s="13">
        <f t="shared" si="70"/>
        <v>1</v>
      </c>
      <c r="Z62" s="13">
        <f t="shared" si="71"/>
        <v>0</v>
      </c>
      <c r="AA62" s="13">
        <f t="shared" si="27"/>
        <v>1</v>
      </c>
      <c r="AB62" s="16">
        <f t="shared" si="28"/>
        <v>0</v>
      </c>
      <c r="AC62" s="17">
        <f t="shared" si="29"/>
        <v>0</v>
      </c>
      <c r="AD62" s="16">
        <f t="shared" si="30"/>
        <v>0</v>
      </c>
      <c r="AF62" s="13">
        <f t="shared" si="72"/>
        <v>1</v>
      </c>
      <c r="AG62" s="13">
        <f t="shared" si="73"/>
        <v>0</v>
      </c>
      <c r="AH62" s="13">
        <f t="shared" si="31"/>
        <v>1</v>
      </c>
      <c r="AI62" s="16">
        <f t="shared" si="32"/>
        <v>0</v>
      </c>
      <c r="AJ62" s="17">
        <f t="shared" si="33"/>
        <v>0</v>
      </c>
      <c r="AK62" s="16">
        <f t="shared" si="34"/>
        <v>0</v>
      </c>
      <c r="AM62" s="13">
        <f t="shared" si="74"/>
        <v>1</v>
      </c>
      <c r="AN62" s="13">
        <f t="shared" si="75"/>
        <v>0</v>
      </c>
      <c r="AO62" s="13">
        <f t="shared" si="35"/>
        <v>1</v>
      </c>
      <c r="AP62" s="16">
        <f t="shared" si="36"/>
        <v>0</v>
      </c>
      <c r="AQ62" s="17">
        <f t="shared" si="37"/>
        <v>0</v>
      </c>
      <c r="AR62" s="16">
        <f t="shared" si="38"/>
        <v>0</v>
      </c>
      <c r="AT62" s="13">
        <f t="shared" si="76"/>
        <v>1</v>
      </c>
      <c r="AU62" s="13">
        <f t="shared" si="77"/>
        <v>0</v>
      </c>
      <c r="AV62" s="13">
        <f t="shared" si="39"/>
        <v>1</v>
      </c>
      <c r="AW62" s="16">
        <f t="shared" si="40"/>
        <v>0</v>
      </c>
      <c r="AX62" s="17">
        <f t="shared" si="41"/>
        <v>0</v>
      </c>
      <c r="AY62" s="16">
        <f t="shared" si="42"/>
        <v>0</v>
      </c>
      <c r="BA62" s="13">
        <f t="shared" si="78"/>
        <v>1</v>
      </c>
      <c r="BB62" s="13">
        <f t="shared" si="79"/>
        <v>0</v>
      </c>
      <c r="BC62" s="13">
        <f t="shared" si="43"/>
        <v>1</v>
      </c>
      <c r="BD62" s="16">
        <f t="shared" si="44"/>
        <v>0</v>
      </c>
      <c r="BE62" s="17">
        <f t="shared" si="45"/>
        <v>0</v>
      </c>
      <c r="BF62" s="16">
        <f t="shared" si="46"/>
        <v>0</v>
      </c>
      <c r="BH62" s="13">
        <f t="shared" si="80"/>
        <v>1</v>
      </c>
      <c r="BI62" s="13">
        <f t="shared" si="81"/>
        <v>0</v>
      </c>
      <c r="BJ62" s="13">
        <f t="shared" si="47"/>
        <v>1</v>
      </c>
      <c r="BK62" s="16">
        <f t="shared" si="48"/>
        <v>0</v>
      </c>
      <c r="BL62" s="17">
        <f t="shared" si="49"/>
        <v>0</v>
      </c>
      <c r="BM62" s="16">
        <f t="shared" si="50"/>
        <v>0</v>
      </c>
      <c r="BO62" s="13">
        <f t="shared" si="82"/>
        <v>1</v>
      </c>
      <c r="BP62" s="13">
        <f t="shared" si="83"/>
        <v>0</v>
      </c>
      <c r="BQ62" s="13">
        <f t="shared" si="51"/>
        <v>1</v>
      </c>
      <c r="BR62" s="16">
        <f t="shared" si="52"/>
        <v>0</v>
      </c>
      <c r="BS62" s="17">
        <f t="shared" si="53"/>
        <v>0</v>
      </c>
      <c r="BT62" s="16">
        <f t="shared" si="54"/>
        <v>0</v>
      </c>
      <c r="BV62" s="13">
        <f t="shared" si="84"/>
        <v>1</v>
      </c>
      <c r="BW62" s="13">
        <f t="shared" si="85"/>
        <v>0</v>
      </c>
      <c r="BX62" s="13">
        <f t="shared" si="55"/>
        <v>1</v>
      </c>
      <c r="BY62" s="16">
        <f t="shared" si="56"/>
        <v>0</v>
      </c>
      <c r="BZ62" s="17">
        <f t="shared" si="57"/>
        <v>0</v>
      </c>
      <c r="CA62" s="16">
        <f t="shared" si="58"/>
        <v>0</v>
      </c>
      <c r="CC62" s="13">
        <f t="shared" si="86"/>
        <v>1</v>
      </c>
      <c r="CD62" s="13">
        <f t="shared" si="87"/>
        <v>0</v>
      </c>
      <c r="CE62" s="13">
        <f t="shared" si="59"/>
        <v>1</v>
      </c>
      <c r="CF62" s="16">
        <f t="shared" si="60"/>
        <v>0</v>
      </c>
      <c r="CG62" s="17">
        <f t="shared" si="61"/>
        <v>0</v>
      </c>
      <c r="CH62" s="16">
        <f t="shared" si="62"/>
        <v>0</v>
      </c>
      <c r="CJ62" s="13">
        <f t="shared" si="88"/>
        <v>1</v>
      </c>
      <c r="CK62" s="13">
        <f t="shared" si="89"/>
        <v>0</v>
      </c>
      <c r="CL62" s="13">
        <f t="shared" si="63"/>
        <v>1</v>
      </c>
      <c r="CM62" s="16">
        <f t="shared" si="64"/>
        <v>0</v>
      </c>
      <c r="CN62" s="17">
        <f t="shared" si="65"/>
        <v>0</v>
      </c>
      <c r="CO62" s="16">
        <f t="shared" si="66"/>
        <v>0</v>
      </c>
      <c r="CQ62" s="16">
        <f t="shared" si="90"/>
        <v>0</v>
      </c>
      <c r="CR62" s="16">
        <f>CQ62-ROUNDDOWN(コマンド生成ツール!$D$25,0)</f>
        <v>0</v>
      </c>
      <c r="CS62" s="16">
        <v>8</v>
      </c>
    </row>
    <row r="63" spans="2:97" x14ac:dyDescent="0.15">
      <c r="B63" s="8">
        <f t="shared" si="91"/>
        <v>30</v>
      </c>
      <c r="C63" s="8">
        <f t="shared" si="12"/>
        <v>0</v>
      </c>
      <c r="D63" s="8">
        <f t="shared" si="13"/>
        <v>30</v>
      </c>
      <c r="E63" s="16">
        <f t="shared" si="14"/>
        <v>39.905246299377595</v>
      </c>
      <c r="F63" s="13">
        <f t="shared" si="15"/>
        <v>0.99998635711337358</v>
      </c>
      <c r="G63" s="13">
        <f t="shared" si="16"/>
        <v>5.2235607706302362E-3</v>
      </c>
      <c r="H63" s="13">
        <f t="shared" si="17"/>
        <v>0.9999454288257511</v>
      </c>
      <c r="I63" s="13">
        <f t="shared" si="18"/>
        <v>1.0446979012365711E-2</v>
      </c>
      <c r="K63" s="13">
        <f t="shared" si="19"/>
        <v>1</v>
      </c>
      <c r="L63" s="13">
        <f t="shared" si="20"/>
        <v>0</v>
      </c>
      <c r="M63" s="13">
        <f t="shared" si="92"/>
        <v>1</v>
      </c>
      <c r="N63" s="16">
        <f t="shared" si="67"/>
        <v>0</v>
      </c>
      <c r="O63" s="17">
        <f t="shared" si="21"/>
        <v>0</v>
      </c>
      <c r="P63" s="16">
        <f t="shared" si="22"/>
        <v>0</v>
      </c>
      <c r="R63" s="13">
        <f t="shared" si="68"/>
        <v>1</v>
      </c>
      <c r="S63" s="13">
        <f t="shared" si="69"/>
        <v>0</v>
      </c>
      <c r="T63" s="13">
        <f t="shared" si="23"/>
        <v>1</v>
      </c>
      <c r="U63" s="16">
        <f t="shared" si="24"/>
        <v>0</v>
      </c>
      <c r="V63" s="17">
        <f t="shared" si="25"/>
        <v>0</v>
      </c>
      <c r="W63" s="16">
        <f t="shared" si="26"/>
        <v>0</v>
      </c>
      <c r="Y63" s="13">
        <f t="shared" si="70"/>
        <v>1</v>
      </c>
      <c r="Z63" s="13">
        <f t="shared" si="71"/>
        <v>0</v>
      </c>
      <c r="AA63" s="13">
        <f t="shared" si="27"/>
        <v>1</v>
      </c>
      <c r="AB63" s="16">
        <f t="shared" si="28"/>
        <v>0</v>
      </c>
      <c r="AC63" s="17">
        <f t="shared" si="29"/>
        <v>0</v>
      </c>
      <c r="AD63" s="16">
        <f t="shared" si="30"/>
        <v>0</v>
      </c>
      <c r="AF63" s="13">
        <f t="shared" si="72"/>
        <v>1</v>
      </c>
      <c r="AG63" s="13">
        <f t="shared" si="73"/>
        <v>0</v>
      </c>
      <c r="AH63" s="13">
        <f t="shared" si="31"/>
        <v>1</v>
      </c>
      <c r="AI63" s="16">
        <f t="shared" si="32"/>
        <v>0</v>
      </c>
      <c r="AJ63" s="17">
        <f t="shared" si="33"/>
        <v>0</v>
      </c>
      <c r="AK63" s="16">
        <f t="shared" si="34"/>
        <v>0</v>
      </c>
      <c r="AM63" s="13">
        <f t="shared" si="74"/>
        <v>1</v>
      </c>
      <c r="AN63" s="13">
        <f t="shared" si="75"/>
        <v>0</v>
      </c>
      <c r="AO63" s="13">
        <f t="shared" si="35"/>
        <v>1</v>
      </c>
      <c r="AP63" s="16">
        <f t="shared" si="36"/>
        <v>0</v>
      </c>
      <c r="AQ63" s="17">
        <f t="shared" si="37"/>
        <v>0</v>
      </c>
      <c r="AR63" s="16">
        <f t="shared" si="38"/>
        <v>0</v>
      </c>
      <c r="AT63" s="13">
        <f t="shared" si="76"/>
        <v>1</v>
      </c>
      <c r="AU63" s="13">
        <f t="shared" si="77"/>
        <v>0</v>
      </c>
      <c r="AV63" s="13">
        <f t="shared" si="39"/>
        <v>1</v>
      </c>
      <c r="AW63" s="16">
        <f t="shared" si="40"/>
        <v>0</v>
      </c>
      <c r="AX63" s="17">
        <f t="shared" si="41"/>
        <v>0</v>
      </c>
      <c r="AY63" s="16">
        <f t="shared" si="42"/>
        <v>0</v>
      </c>
      <c r="BA63" s="13">
        <f t="shared" si="78"/>
        <v>1</v>
      </c>
      <c r="BB63" s="13">
        <f t="shared" si="79"/>
        <v>0</v>
      </c>
      <c r="BC63" s="13">
        <f t="shared" si="43"/>
        <v>1</v>
      </c>
      <c r="BD63" s="16">
        <f t="shared" si="44"/>
        <v>0</v>
      </c>
      <c r="BE63" s="17">
        <f t="shared" si="45"/>
        <v>0</v>
      </c>
      <c r="BF63" s="16">
        <f t="shared" si="46"/>
        <v>0</v>
      </c>
      <c r="BH63" s="13">
        <f t="shared" si="80"/>
        <v>1</v>
      </c>
      <c r="BI63" s="13">
        <f t="shared" si="81"/>
        <v>0</v>
      </c>
      <c r="BJ63" s="13">
        <f t="shared" si="47"/>
        <v>1</v>
      </c>
      <c r="BK63" s="16">
        <f t="shared" si="48"/>
        <v>0</v>
      </c>
      <c r="BL63" s="17">
        <f t="shared" si="49"/>
        <v>0</v>
      </c>
      <c r="BM63" s="16">
        <f t="shared" si="50"/>
        <v>0</v>
      </c>
      <c r="BO63" s="13">
        <f t="shared" si="82"/>
        <v>1</v>
      </c>
      <c r="BP63" s="13">
        <f t="shared" si="83"/>
        <v>0</v>
      </c>
      <c r="BQ63" s="13">
        <f t="shared" si="51"/>
        <v>1</v>
      </c>
      <c r="BR63" s="16">
        <f t="shared" si="52"/>
        <v>0</v>
      </c>
      <c r="BS63" s="17">
        <f t="shared" si="53"/>
        <v>0</v>
      </c>
      <c r="BT63" s="16">
        <f t="shared" si="54"/>
        <v>0</v>
      </c>
      <c r="BV63" s="13">
        <f t="shared" si="84"/>
        <v>1</v>
      </c>
      <c r="BW63" s="13">
        <f t="shared" si="85"/>
        <v>0</v>
      </c>
      <c r="BX63" s="13">
        <f t="shared" si="55"/>
        <v>1</v>
      </c>
      <c r="BY63" s="16">
        <f t="shared" si="56"/>
        <v>0</v>
      </c>
      <c r="BZ63" s="17">
        <f t="shared" si="57"/>
        <v>0</v>
      </c>
      <c r="CA63" s="16">
        <f t="shared" si="58"/>
        <v>0</v>
      </c>
      <c r="CC63" s="13">
        <f t="shared" si="86"/>
        <v>1</v>
      </c>
      <c r="CD63" s="13">
        <f t="shared" si="87"/>
        <v>0</v>
      </c>
      <c r="CE63" s="13">
        <f t="shared" si="59"/>
        <v>1</v>
      </c>
      <c r="CF63" s="16">
        <f t="shared" si="60"/>
        <v>0</v>
      </c>
      <c r="CG63" s="17">
        <f t="shared" si="61"/>
        <v>0</v>
      </c>
      <c r="CH63" s="16">
        <f t="shared" si="62"/>
        <v>0</v>
      </c>
      <c r="CJ63" s="13">
        <f t="shared" si="88"/>
        <v>1</v>
      </c>
      <c r="CK63" s="13">
        <f t="shared" si="89"/>
        <v>0</v>
      </c>
      <c r="CL63" s="13">
        <f t="shared" si="63"/>
        <v>1</v>
      </c>
      <c r="CM63" s="16">
        <f t="shared" si="64"/>
        <v>0</v>
      </c>
      <c r="CN63" s="17">
        <f t="shared" si="65"/>
        <v>0</v>
      </c>
      <c r="CO63" s="16">
        <f t="shared" si="66"/>
        <v>0</v>
      </c>
      <c r="CQ63" s="16">
        <f t="shared" si="90"/>
        <v>0</v>
      </c>
      <c r="CR63" s="16">
        <f>CQ63-ROUNDDOWN(コマンド生成ツール!$D$25,0)</f>
        <v>0</v>
      </c>
      <c r="CS63" s="16">
        <v>8</v>
      </c>
    </row>
    <row r="64" spans="2:97" x14ac:dyDescent="0.15">
      <c r="B64" s="8">
        <f t="shared" si="91"/>
        <v>31</v>
      </c>
      <c r="C64" s="8">
        <f t="shared" si="12"/>
        <v>0</v>
      </c>
      <c r="D64" s="8">
        <f t="shared" si="13"/>
        <v>31</v>
      </c>
      <c r="E64" s="16">
        <f t="shared" si="14"/>
        <v>40.834758893390593</v>
      </c>
      <c r="F64" s="13">
        <f t="shared" si="15"/>
        <v>0.99998571414546655</v>
      </c>
      <c r="G64" s="13">
        <f t="shared" si="16"/>
        <v>5.3452319857267812E-3</v>
      </c>
      <c r="H64" s="13">
        <f t="shared" si="17"/>
        <v>0.99994285699003749</v>
      </c>
      <c r="I64" s="13">
        <f t="shared" si="18"/>
        <v>1.0690311249040371E-2</v>
      </c>
      <c r="K64" s="13">
        <f t="shared" si="19"/>
        <v>1</v>
      </c>
      <c r="L64" s="13">
        <f t="shared" si="20"/>
        <v>0</v>
      </c>
      <c r="M64" s="13">
        <f t="shared" si="92"/>
        <v>1</v>
      </c>
      <c r="N64" s="16">
        <f t="shared" si="67"/>
        <v>0</v>
      </c>
      <c r="O64" s="17">
        <f t="shared" si="21"/>
        <v>0</v>
      </c>
      <c r="P64" s="16">
        <f t="shared" si="22"/>
        <v>0</v>
      </c>
      <c r="R64" s="13">
        <f t="shared" si="68"/>
        <v>1</v>
      </c>
      <c r="S64" s="13">
        <f t="shared" si="69"/>
        <v>0</v>
      </c>
      <c r="T64" s="13">
        <f t="shared" si="23"/>
        <v>1</v>
      </c>
      <c r="U64" s="16">
        <f t="shared" si="24"/>
        <v>0</v>
      </c>
      <c r="V64" s="17">
        <f t="shared" si="25"/>
        <v>0</v>
      </c>
      <c r="W64" s="16">
        <f t="shared" si="26"/>
        <v>0</v>
      </c>
      <c r="Y64" s="13">
        <f t="shared" si="70"/>
        <v>1</v>
      </c>
      <c r="Z64" s="13">
        <f t="shared" si="71"/>
        <v>0</v>
      </c>
      <c r="AA64" s="13">
        <f t="shared" si="27"/>
        <v>1</v>
      </c>
      <c r="AB64" s="16">
        <f t="shared" si="28"/>
        <v>0</v>
      </c>
      <c r="AC64" s="17">
        <f t="shared" si="29"/>
        <v>0</v>
      </c>
      <c r="AD64" s="16">
        <f t="shared" si="30"/>
        <v>0</v>
      </c>
      <c r="AF64" s="13">
        <f t="shared" si="72"/>
        <v>1</v>
      </c>
      <c r="AG64" s="13">
        <f t="shared" si="73"/>
        <v>0</v>
      </c>
      <c r="AH64" s="13">
        <f t="shared" si="31"/>
        <v>1</v>
      </c>
      <c r="AI64" s="16">
        <f t="shared" si="32"/>
        <v>0</v>
      </c>
      <c r="AJ64" s="17">
        <f t="shared" si="33"/>
        <v>0</v>
      </c>
      <c r="AK64" s="16">
        <f t="shared" si="34"/>
        <v>0</v>
      </c>
      <c r="AM64" s="13">
        <f t="shared" si="74"/>
        <v>1</v>
      </c>
      <c r="AN64" s="13">
        <f t="shared" si="75"/>
        <v>0</v>
      </c>
      <c r="AO64" s="13">
        <f t="shared" si="35"/>
        <v>1</v>
      </c>
      <c r="AP64" s="16">
        <f t="shared" si="36"/>
        <v>0</v>
      </c>
      <c r="AQ64" s="17">
        <f t="shared" si="37"/>
        <v>0</v>
      </c>
      <c r="AR64" s="16">
        <f t="shared" si="38"/>
        <v>0</v>
      </c>
      <c r="AT64" s="13">
        <f t="shared" si="76"/>
        <v>1</v>
      </c>
      <c r="AU64" s="13">
        <f t="shared" si="77"/>
        <v>0</v>
      </c>
      <c r="AV64" s="13">
        <f t="shared" si="39"/>
        <v>1</v>
      </c>
      <c r="AW64" s="16">
        <f t="shared" si="40"/>
        <v>0</v>
      </c>
      <c r="AX64" s="17">
        <f t="shared" si="41"/>
        <v>0</v>
      </c>
      <c r="AY64" s="16">
        <f t="shared" si="42"/>
        <v>0</v>
      </c>
      <c r="BA64" s="13">
        <f t="shared" si="78"/>
        <v>1</v>
      </c>
      <c r="BB64" s="13">
        <f t="shared" si="79"/>
        <v>0</v>
      </c>
      <c r="BC64" s="13">
        <f t="shared" si="43"/>
        <v>1</v>
      </c>
      <c r="BD64" s="16">
        <f t="shared" si="44"/>
        <v>0</v>
      </c>
      <c r="BE64" s="17">
        <f t="shared" si="45"/>
        <v>0</v>
      </c>
      <c r="BF64" s="16">
        <f t="shared" si="46"/>
        <v>0</v>
      </c>
      <c r="BH64" s="13">
        <f t="shared" si="80"/>
        <v>1</v>
      </c>
      <c r="BI64" s="13">
        <f t="shared" si="81"/>
        <v>0</v>
      </c>
      <c r="BJ64" s="13">
        <f t="shared" si="47"/>
        <v>1</v>
      </c>
      <c r="BK64" s="16">
        <f t="shared" si="48"/>
        <v>0</v>
      </c>
      <c r="BL64" s="17">
        <f t="shared" si="49"/>
        <v>0</v>
      </c>
      <c r="BM64" s="16">
        <f t="shared" si="50"/>
        <v>0</v>
      </c>
      <c r="BO64" s="13">
        <f t="shared" si="82"/>
        <v>1</v>
      </c>
      <c r="BP64" s="13">
        <f t="shared" si="83"/>
        <v>0</v>
      </c>
      <c r="BQ64" s="13">
        <f t="shared" si="51"/>
        <v>1</v>
      </c>
      <c r="BR64" s="16">
        <f t="shared" si="52"/>
        <v>0</v>
      </c>
      <c r="BS64" s="17">
        <f t="shared" si="53"/>
        <v>0</v>
      </c>
      <c r="BT64" s="16">
        <f t="shared" si="54"/>
        <v>0</v>
      </c>
      <c r="BV64" s="13">
        <f t="shared" si="84"/>
        <v>1</v>
      </c>
      <c r="BW64" s="13">
        <f t="shared" si="85"/>
        <v>0</v>
      </c>
      <c r="BX64" s="13">
        <f t="shared" si="55"/>
        <v>1</v>
      </c>
      <c r="BY64" s="16">
        <f t="shared" si="56"/>
        <v>0</v>
      </c>
      <c r="BZ64" s="17">
        <f t="shared" si="57"/>
        <v>0</v>
      </c>
      <c r="CA64" s="16">
        <f t="shared" si="58"/>
        <v>0</v>
      </c>
      <c r="CC64" s="13">
        <f t="shared" si="86"/>
        <v>1</v>
      </c>
      <c r="CD64" s="13">
        <f t="shared" si="87"/>
        <v>0</v>
      </c>
      <c r="CE64" s="13">
        <f t="shared" si="59"/>
        <v>1</v>
      </c>
      <c r="CF64" s="16">
        <f t="shared" si="60"/>
        <v>0</v>
      </c>
      <c r="CG64" s="17">
        <f t="shared" si="61"/>
        <v>0</v>
      </c>
      <c r="CH64" s="16">
        <f t="shared" si="62"/>
        <v>0</v>
      </c>
      <c r="CJ64" s="13">
        <f t="shared" si="88"/>
        <v>1</v>
      </c>
      <c r="CK64" s="13">
        <f t="shared" si="89"/>
        <v>0</v>
      </c>
      <c r="CL64" s="13">
        <f t="shared" si="63"/>
        <v>1</v>
      </c>
      <c r="CM64" s="16">
        <f t="shared" si="64"/>
        <v>0</v>
      </c>
      <c r="CN64" s="17">
        <f t="shared" si="65"/>
        <v>0</v>
      </c>
      <c r="CO64" s="16">
        <f t="shared" si="66"/>
        <v>0</v>
      </c>
      <c r="CQ64" s="16">
        <f t="shared" si="90"/>
        <v>0</v>
      </c>
      <c r="CR64" s="16">
        <f>CQ64-ROUNDDOWN(コマンド生成ツール!$D$25,0)</f>
        <v>0</v>
      </c>
      <c r="CS64" s="16">
        <v>8</v>
      </c>
    </row>
    <row r="65" spans="2:97" x14ac:dyDescent="0.15">
      <c r="B65" s="8">
        <f t="shared" si="91"/>
        <v>32</v>
      </c>
      <c r="C65" s="8">
        <f t="shared" si="12"/>
        <v>0</v>
      </c>
      <c r="D65" s="8">
        <f t="shared" si="13"/>
        <v>32</v>
      </c>
      <c r="E65" s="16">
        <f t="shared" si="14"/>
        <v>41.785922617080793</v>
      </c>
      <c r="F65" s="13">
        <f t="shared" si="15"/>
        <v>0.99998504087556328</v>
      </c>
      <c r="G65" s="13">
        <f t="shared" si="16"/>
        <v>5.4697372055641609E-3</v>
      </c>
      <c r="H65" s="13">
        <f t="shared" si="17"/>
        <v>0.99994016394980412</v>
      </c>
      <c r="I65" s="13">
        <f t="shared" si="18"/>
        <v>1.0939310766169334E-2</v>
      </c>
      <c r="K65" s="13">
        <f t="shared" si="19"/>
        <v>1</v>
      </c>
      <c r="L65" s="13">
        <f t="shared" si="20"/>
        <v>0</v>
      </c>
      <c r="M65" s="13">
        <f t="shared" si="92"/>
        <v>1</v>
      </c>
      <c r="N65" s="16">
        <f t="shared" si="67"/>
        <v>0</v>
      </c>
      <c r="O65" s="17">
        <f t="shared" si="21"/>
        <v>0</v>
      </c>
      <c r="P65" s="16">
        <f t="shared" si="22"/>
        <v>0</v>
      </c>
      <c r="R65" s="13">
        <f t="shared" si="68"/>
        <v>1</v>
      </c>
      <c r="S65" s="13">
        <f t="shared" si="69"/>
        <v>0</v>
      </c>
      <c r="T65" s="13">
        <f t="shared" si="23"/>
        <v>1</v>
      </c>
      <c r="U65" s="16">
        <f t="shared" si="24"/>
        <v>0</v>
      </c>
      <c r="V65" s="17">
        <f t="shared" si="25"/>
        <v>0</v>
      </c>
      <c r="W65" s="16">
        <f t="shared" si="26"/>
        <v>0</v>
      </c>
      <c r="Y65" s="13">
        <f t="shared" si="70"/>
        <v>1</v>
      </c>
      <c r="Z65" s="13">
        <f t="shared" si="71"/>
        <v>0</v>
      </c>
      <c r="AA65" s="13">
        <f t="shared" si="27"/>
        <v>1</v>
      </c>
      <c r="AB65" s="16">
        <f t="shared" si="28"/>
        <v>0</v>
      </c>
      <c r="AC65" s="17">
        <f t="shared" si="29"/>
        <v>0</v>
      </c>
      <c r="AD65" s="16">
        <f t="shared" si="30"/>
        <v>0</v>
      </c>
      <c r="AF65" s="13">
        <f t="shared" si="72"/>
        <v>1</v>
      </c>
      <c r="AG65" s="13">
        <f t="shared" si="73"/>
        <v>0</v>
      </c>
      <c r="AH65" s="13">
        <f t="shared" si="31"/>
        <v>1</v>
      </c>
      <c r="AI65" s="16">
        <f t="shared" si="32"/>
        <v>0</v>
      </c>
      <c r="AJ65" s="17">
        <f t="shared" si="33"/>
        <v>0</v>
      </c>
      <c r="AK65" s="16">
        <f t="shared" si="34"/>
        <v>0</v>
      </c>
      <c r="AM65" s="13">
        <f t="shared" si="74"/>
        <v>1</v>
      </c>
      <c r="AN65" s="13">
        <f t="shared" si="75"/>
        <v>0</v>
      </c>
      <c r="AO65" s="13">
        <f t="shared" si="35"/>
        <v>1</v>
      </c>
      <c r="AP65" s="16">
        <f t="shared" si="36"/>
        <v>0</v>
      </c>
      <c r="AQ65" s="17">
        <f t="shared" si="37"/>
        <v>0</v>
      </c>
      <c r="AR65" s="16">
        <f t="shared" si="38"/>
        <v>0</v>
      </c>
      <c r="AT65" s="13">
        <f t="shared" si="76"/>
        <v>1</v>
      </c>
      <c r="AU65" s="13">
        <f t="shared" si="77"/>
        <v>0</v>
      </c>
      <c r="AV65" s="13">
        <f t="shared" si="39"/>
        <v>1</v>
      </c>
      <c r="AW65" s="16">
        <f t="shared" si="40"/>
        <v>0</v>
      </c>
      <c r="AX65" s="17">
        <f t="shared" si="41"/>
        <v>0</v>
      </c>
      <c r="AY65" s="16">
        <f t="shared" si="42"/>
        <v>0</v>
      </c>
      <c r="BA65" s="13">
        <f t="shared" si="78"/>
        <v>1</v>
      </c>
      <c r="BB65" s="13">
        <f t="shared" si="79"/>
        <v>0</v>
      </c>
      <c r="BC65" s="13">
        <f t="shared" si="43"/>
        <v>1</v>
      </c>
      <c r="BD65" s="16">
        <f t="shared" si="44"/>
        <v>0</v>
      </c>
      <c r="BE65" s="17">
        <f t="shared" si="45"/>
        <v>0</v>
      </c>
      <c r="BF65" s="16">
        <f t="shared" si="46"/>
        <v>0</v>
      </c>
      <c r="BH65" s="13">
        <f t="shared" si="80"/>
        <v>1</v>
      </c>
      <c r="BI65" s="13">
        <f t="shared" si="81"/>
        <v>0</v>
      </c>
      <c r="BJ65" s="13">
        <f t="shared" si="47"/>
        <v>1</v>
      </c>
      <c r="BK65" s="16">
        <f t="shared" si="48"/>
        <v>0</v>
      </c>
      <c r="BL65" s="17">
        <f t="shared" si="49"/>
        <v>0</v>
      </c>
      <c r="BM65" s="16">
        <f t="shared" si="50"/>
        <v>0</v>
      </c>
      <c r="BO65" s="13">
        <f t="shared" si="82"/>
        <v>1</v>
      </c>
      <c r="BP65" s="13">
        <f t="shared" si="83"/>
        <v>0</v>
      </c>
      <c r="BQ65" s="13">
        <f t="shared" si="51"/>
        <v>1</v>
      </c>
      <c r="BR65" s="16">
        <f t="shared" si="52"/>
        <v>0</v>
      </c>
      <c r="BS65" s="17">
        <f t="shared" si="53"/>
        <v>0</v>
      </c>
      <c r="BT65" s="16">
        <f t="shared" si="54"/>
        <v>0</v>
      </c>
      <c r="BV65" s="13">
        <f t="shared" si="84"/>
        <v>1</v>
      </c>
      <c r="BW65" s="13">
        <f t="shared" si="85"/>
        <v>0</v>
      </c>
      <c r="BX65" s="13">
        <f t="shared" si="55"/>
        <v>1</v>
      </c>
      <c r="BY65" s="16">
        <f t="shared" si="56"/>
        <v>0</v>
      </c>
      <c r="BZ65" s="17">
        <f t="shared" si="57"/>
        <v>0</v>
      </c>
      <c r="CA65" s="16">
        <f t="shared" si="58"/>
        <v>0</v>
      </c>
      <c r="CC65" s="13">
        <f t="shared" si="86"/>
        <v>1</v>
      </c>
      <c r="CD65" s="13">
        <f t="shared" si="87"/>
        <v>0</v>
      </c>
      <c r="CE65" s="13">
        <f t="shared" si="59"/>
        <v>1</v>
      </c>
      <c r="CF65" s="16">
        <f t="shared" si="60"/>
        <v>0</v>
      </c>
      <c r="CG65" s="17">
        <f t="shared" si="61"/>
        <v>0</v>
      </c>
      <c r="CH65" s="16">
        <f t="shared" si="62"/>
        <v>0</v>
      </c>
      <c r="CJ65" s="13">
        <f t="shared" si="88"/>
        <v>1</v>
      </c>
      <c r="CK65" s="13">
        <f t="shared" si="89"/>
        <v>0</v>
      </c>
      <c r="CL65" s="13">
        <f t="shared" si="63"/>
        <v>1</v>
      </c>
      <c r="CM65" s="16">
        <f t="shared" si="64"/>
        <v>0</v>
      </c>
      <c r="CN65" s="17">
        <f t="shared" si="65"/>
        <v>0</v>
      </c>
      <c r="CO65" s="16">
        <f t="shared" si="66"/>
        <v>0</v>
      </c>
      <c r="CQ65" s="16">
        <f t="shared" si="90"/>
        <v>0</v>
      </c>
      <c r="CR65" s="16">
        <f>CQ65-ROUNDDOWN(コマンド生成ツール!$D$25,0)</f>
        <v>0</v>
      </c>
      <c r="CS65" s="16">
        <v>8</v>
      </c>
    </row>
    <row r="66" spans="2:97" x14ac:dyDescent="0.15">
      <c r="B66" s="8">
        <f t="shared" si="91"/>
        <v>33</v>
      </c>
      <c r="C66" s="8">
        <f t="shared" si="12"/>
        <v>0</v>
      </c>
      <c r="D66" s="8">
        <f t="shared" si="13"/>
        <v>33</v>
      </c>
      <c r="E66" s="16">
        <f t="shared" si="14"/>
        <v>42.759241790044641</v>
      </c>
      <c r="F66" s="13">
        <f t="shared" si="15"/>
        <v>0.9999843358755891</v>
      </c>
      <c r="G66" s="13">
        <f t="shared" si="16"/>
        <v>5.5971424367331421E-3</v>
      </c>
      <c r="H66" s="13">
        <f t="shared" si="17"/>
        <v>0.99993734399308587</v>
      </c>
      <c r="I66" s="13">
        <f t="shared" si="18"/>
        <v>1.1194109524795335E-2</v>
      </c>
      <c r="K66" s="13">
        <f t="shared" si="19"/>
        <v>1</v>
      </c>
      <c r="L66" s="13">
        <f t="shared" si="20"/>
        <v>0</v>
      </c>
      <c r="M66" s="13">
        <f t="shared" si="92"/>
        <v>1</v>
      </c>
      <c r="N66" s="16">
        <f t="shared" si="67"/>
        <v>0</v>
      </c>
      <c r="O66" s="17">
        <f t="shared" si="21"/>
        <v>0</v>
      </c>
      <c r="P66" s="16">
        <f t="shared" si="22"/>
        <v>0</v>
      </c>
      <c r="R66" s="13">
        <f t="shared" si="68"/>
        <v>1</v>
      </c>
      <c r="S66" s="13">
        <f t="shared" si="69"/>
        <v>0</v>
      </c>
      <c r="T66" s="13">
        <f t="shared" si="23"/>
        <v>1</v>
      </c>
      <c r="U66" s="16">
        <f t="shared" si="24"/>
        <v>0</v>
      </c>
      <c r="V66" s="17">
        <f t="shared" si="25"/>
        <v>0</v>
      </c>
      <c r="W66" s="16">
        <f t="shared" si="26"/>
        <v>0</v>
      </c>
      <c r="Y66" s="13">
        <f t="shared" si="70"/>
        <v>1</v>
      </c>
      <c r="Z66" s="13">
        <f t="shared" si="71"/>
        <v>0</v>
      </c>
      <c r="AA66" s="13">
        <f t="shared" si="27"/>
        <v>1</v>
      </c>
      <c r="AB66" s="16">
        <f t="shared" si="28"/>
        <v>0</v>
      </c>
      <c r="AC66" s="17">
        <f t="shared" si="29"/>
        <v>0</v>
      </c>
      <c r="AD66" s="16">
        <f t="shared" si="30"/>
        <v>0</v>
      </c>
      <c r="AF66" s="13">
        <f t="shared" si="72"/>
        <v>1</v>
      </c>
      <c r="AG66" s="13">
        <f t="shared" si="73"/>
        <v>0</v>
      </c>
      <c r="AH66" s="13">
        <f t="shared" si="31"/>
        <v>1</v>
      </c>
      <c r="AI66" s="16">
        <f t="shared" si="32"/>
        <v>0</v>
      </c>
      <c r="AJ66" s="17">
        <f t="shared" si="33"/>
        <v>0</v>
      </c>
      <c r="AK66" s="16">
        <f t="shared" si="34"/>
        <v>0</v>
      </c>
      <c r="AM66" s="13">
        <f t="shared" si="74"/>
        <v>1</v>
      </c>
      <c r="AN66" s="13">
        <f t="shared" si="75"/>
        <v>0</v>
      </c>
      <c r="AO66" s="13">
        <f t="shared" si="35"/>
        <v>1</v>
      </c>
      <c r="AP66" s="16">
        <f t="shared" si="36"/>
        <v>0</v>
      </c>
      <c r="AQ66" s="17">
        <f t="shared" si="37"/>
        <v>0</v>
      </c>
      <c r="AR66" s="16">
        <f t="shared" si="38"/>
        <v>0</v>
      </c>
      <c r="AT66" s="13">
        <f t="shared" si="76"/>
        <v>1</v>
      </c>
      <c r="AU66" s="13">
        <f t="shared" si="77"/>
        <v>0</v>
      </c>
      <c r="AV66" s="13">
        <f t="shared" si="39"/>
        <v>1</v>
      </c>
      <c r="AW66" s="16">
        <f t="shared" si="40"/>
        <v>0</v>
      </c>
      <c r="AX66" s="17">
        <f t="shared" si="41"/>
        <v>0</v>
      </c>
      <c r="AY66" s="16">
        <f t="shared" si="42"/>
        <v>0</v>
      </c>
      <c r="BA66" s="13">
        <f t="shared" si="78"/>
        <v>1</v>
      </c>
      <c r="BB66" s="13">
        <f t="shared" si="79"/>
        <v>0</v>
      </c>
      <c r="BC66" s="13">
        <f t="shared" si="43"/>
        <v>1</v>
      </c>
      <c r="BD66" s="16">
        <f t="shared" si="44"/>
        <v>0</v>
      </c>
      <c r="BE66" s="17">
        <f t="shared" si="45"/>
        <v>0</v>
      </c>
      <c r="BF66" s="16">
        <f t="shared" si="46"/>
        <v>0</v>
      </c>
      <c r="BH66" s="13">
        <f t="shared" si="80"/>
        <v>1</v>
      </c>
      <c r="BI66" s="13">
        <f t="shared" si="81"/>
        <v>0</v>
      </c>
      <c r="BJ66" s="13">
        <f t="shared" si="47"/>
        <v>1</v>
      </c>
      <c r="BK66" s="16">
        <f t="shared" si="48"/>
        <v>0</v>
      </c>
      <c r="BL66" s="17">
        <f t="shared" si="49"/>
        <v>0</v>
      </c>
      <c r="BM66" s="16">
        <f t="shared" si="50"/>
        <v>0</v>
      </c>
      <c r="BO66" s="13">
        <f t="shared" si="82"/>
        <v>1</v>
      </c>
      <c r="BP66" s="13">
        <f t="shared" si="83"/>
        <v>0</v>
      </c>
      <c r="BQ66" s="13">
        <f t="shared" si="51"/>
        <v>1</v>
      </c>
      <c r="BR66" s="16">
        <f t="shared" si="52"/>
        <v>0</v>
      </c>
      <c r="BS66" s="17">
        <f t="shared" si="53"/>
        <v>0</v>
      </c>
      <c r="BT66" s="16">
        <f t="shared" si="54"/>
        <v>0</v>
      </c>
      <c r="BV66" s="13">
        <f t="shared" si="84"/>
        <v>1</v>
      </c>
      <c r="BW66" s="13">
        <f t="shared" si="85"/>
        <v>0</v>
      </c>
      <c r="BX66" s="13">
        <f t="shared" si="55"/>
        <v>1</v>
      </c>
      <c r="BY66" s="16">
        <f t="shared" si="56"/>
        <v>0</v>
      </c>
      <c r="BZ66" s="17">
        <f t="shared" si="57"/>
        <v>0</v>
      </c>
      <c r="CA66" s="16">
        <f t="shared" si="58"/>
        <v>0</v>
      </c>
      <c r="CC66" s="13">
        <f t="shared" si="86"/>
        <v>1</v>
      </c>
      <c r="CD66" s="13">
        <f t="shared" si="87"/>
        <v>0</v>
      </c>
      <c r="CE66" s="13">
        <f t="shared" si="59"/>
        <v>1</v>
      </c>
      <c r="CF66" s="16">
        <f t="shared" si="60"/>
        <v>0</v>
      </c>
      <c r="CG66" s="17">
        <f t="shared" si="61"/>
        <v>0</v>
      </c>
      <c r="CH66" s="16">
        <f t="shared" si="62"/>
        <v>0</v>
      </c>
      <c r="CJ66" s="13">
        <f t="shared" si="88"/>
        <v>1</v>
      </c>
      <c r="CK66" s="13">
        <f t="shared" si="89"/>
        <v>0</v>
      </c>
      <c r="CL66" s="13">
        <f t="shared" si="63"/>
        <v>1</v>
      </c>
      <c r="CM66" s="16">
        <f t="shared" si="64"/>
        <v>0</v>
      </c>
      <c r="CN66" s="17">
        <f t="shared" si="65"/>
        <v>0</v>
      </c>
      <c r="CO66" s="16">
        <f t="shared" si="66"/>
        <v>0</v>
      </c>
      <c r="CQ66" s="16">
        <f t="shared" si="90"/>
        <v>0</v>
      </c>
      <c r="CR66" s="16">
        <f>CQ66-ROUNDDOWN(コマンド生成ツール!$D$25,0)</f>
        <v>0</v>
      </c>
      <c r="CS66" s="16">
        <v>8</v>
      </c>
    </row>
    <row r="67" spans="2:97" x14ac:dyDescent="0.15">
      <c r="B67" s="8">
        <f t="shared" si="91"/>
        <v>34</v>
      </c>
      <c r="C67" s="8">
        <f t="shared" si="12"/>
        <v>0</v>
      </c>
      <c r="D67" s="8">
        <f t="shared" si="13"/>
        <v>34</v>
      </c>
      <c r="E67" s="16">
        <f t="shared" si="14"/>
        <v>43.755232478991047</v>
      </c>
      <c r="F67" s="13">
        <f t="shared" si="15"/>
        <v>0.9999835976501672</v>
      </c>
      <c r="G67" s="13">
        <f t="shared" si="16"/>
        <v>5.7275152228964147E-3</v>
      </c>
      <c r="H67" s="13">
        <f t="shared" si="17"/>
        <v>0.99993439113874294</v>
      </c>
      <c r="I67" s="13">
        <f t="shared" si="18"/>
        <v>1.1454842556376112E-2</v>
      </c>
      <c r="K67" s="13">
        <f t="shared" si="19"/>
        <v>1</v>
      </c>
      <c r="L67" s="13">
        <f t="shared" si="20"/>
        <v>0</v>
      </c>
      <c r="M67" s="13">
        <f t="shared" si="92"/>
        <v>1</v>
      </c>
      <c r="N67" s="16">
        <f t="shared" si="67"/>
        <v>0</v>
      </c>
      <c r="O67" s="17">
        <f t="shared" si="21"/>
        <v>0</v>
      </c>
      <c r="P67" s="16">
        <f t="shared" si="22"/>
        <v>0</v>
      </c>
      <c r="R67" s="13">
        <f t="shared" si="68"/>
        <v>1</v>
      </c>
      <c r="S67" s="13">
        <f t="shared" si="69"/>
        <v>0</v>
      </c>
      <c r="T67" s="13">
        <f t="shared" si="23"/>
        <v>1</v>
      </c>
      <c r="U67" s="16">
        <f t="shared" si="24"/>
        <v>0</v>
      </c>
      <c r="V67" s="17">
        <f t="shared" si="25"/>
        <v>0</v>
      </c>
      <c r="W67" s="16">
        <f t="shared" si="26"/>
        <v>0</v>
      </c>
      <c r="Y67" s="13">
        <f t="shared" si="70"/>
        <v>1</v>
      </c>
      <c r="Z67" s="13">
        <f t="shared" si="71"/>
        <v>0</v>
      </c>
      <c r="AA67" s="13">
        <f t="shared" si="27"/>
        <v>1</v>
      </c>
      <c r="AB67" s="16">
        <f t="shared" si="28"/>
        <v>0</v>
      </c>
      <c r="AC67" s="17">
        <f t="shared" si="29"/>
        <v>0</v>
      </c>
      <c r="AD67" s="16">
        <f t="shared" si="30"/>
        <v>0</v>
      </c>
      <c r="AF67" s="13">
        <f t="shared" si="72"/>
        <v>1</v>
      </c>
      <c r="AG67" s="13">
        <f t="shared" si="73"/>
        <v>0</v>
      </c>
      <c r="AH67" s="13">
        <f t="shared" si="31"/>
        <v>1</v>
      </c>
      <c r="AI67" s="16">
        <f t="shared" si="32"/>
        <v>0</v>
      </c>
      <c r="AJ67" s="17">
        <f t="shared" si="33"/>
        <v>0</v>
      </c>
      <c r="AK67" s="16">
        <f t="shared" si="34"/>
        <v>0</v>
      </c>
      <c r="AM67" s="13">
        <f t="shared" si="74"/>
        <v>1</v>
      </c>
      <c r="AN67" s="13">
        <f t="shared" si="75"/>
        <v>0</v>
      </c>
      <c r="AO67" s="13">
        <f t="shared" si="35"/>
        <v>1</v>
      </c>
      <c r="AP67" s="16">
        <f t="shared" si="36"/>
        <v>0</v>
      </c>
      <c r="AQ67" s="17">
        <f t="shared" si="37"/>
        <v>0</v>
      </c>
      <c r="AR67" s="16">
        <f t="shared" si="38"/>
        <v>0</v>
      </c>
      <c r="AT67" s="13">
        <f t="shared" si="76"/>
        <v>1</v>
      </c>
      <c r="AU67" s="13">
        <f t="shared" si="77"/>
        <v>0</v>
      </c>
      <c r="AV67" s="13">
        <f t="shared" si="39"/>
        <v>1</v>
      </c>
      <c r="AW67" s="16">
        <f t="shared" si="40"/>
        <v>0</v>
      </c>
      <c r="AX67" s="17">
        <f t="shared" si="41"/>
        <v>0</v>
      </c>
      <c r="AY67" s="16">
        <f t="shared" si="42"/>
        <v>0</v>
      </c>
      <c r="BA67" s="13">
        <f t="shared" si="78"/>
        <v>1</v>
      </c>
      <c r="BB67" s="13">
        <f t="shared" si="79"/>
        <v>0</v>
      </c>
      <c r="BC67" s="13">
        <f t="shared" si="43"/>
        <v>1</v>
      </c>
      <c r="BD67" s="16">
        <f t="shared" si="44"/>
        <v>0</v>
      </c>
      <c r="BE67" s="17">
        <f t="shared" si="45"/>
        <v>0</v>
      </c>
      <c r="BF67" s="16">
        <f t="shared" si="46"/>
        <v>0</v>
      </c>
      <c r="BH67" s="13">
        <f t="shared" si="80"/>
        <v>1</v>
      </c>
      <c r="BI67" s="13">
        <f t="shared" si="81"/>
        <v>0</v>
      </c>
      <c r="BJ67" s="13">
        <f t="shared" si="47"/>
        <v>1</v>
      </c>
      <c r="BK67" s="16">
        <f t="shared" si="48"/>
        <v>0</v>
      </c>
      <c r="BL67" s="17">
        <f t="shared" si="49"/>
        <v>0</v>
      </c>
      <c r="BM67" s="16">
        <f t="shared" si="50"/>
        <v>0</v>
      </c>
      <c r="BO67" s="13">
        <f t="shared" si="82"/>
        <v>1</v>
      </c>
      <c r="BP67" s="13">
        <f t="shared" si="83"/>
        <v>0</v>
      </c>
      <c r="BQ67" s="13">
        <f t="shared" si="51"/>
        <v>1</v>
      </c>
      <c r="BR67" s="16">
        <f t="shared" si="52"/>
        <v>0</v>
      </c>
      <c r="BS67" s="17">
        <f t="shared" si="53"/>
        <v>0</v>
      </c>
      <c r="BT67" s="16">
        <f t="shared" si="54"/>
        <v>0</v>
      </c>
      <c r="BV67" s="13">
        <f t="shared" si="84"/>
        <v>1</v>
      </c>
      <c r="BW67" s="13">
        <f t="shared" si="85"/>
        <v>0</v>
      </c>
      <c r="BX67" s="13">
        <f t="shared" si="55"/>
        <v>1</v>
      </c>
      <c r="BY67" s="16">
        <f t="shared" si="56"/>
        <v>0</v>
      </c>
      <c r="BZ67" s="17">
        <f t="shared" si="57"/>
        <v>0</v>
      </c>
      <c r="CA67" s="16">
        <f t="shared" si="58"/>
        <v>0</v>
      </c>
      <c r="CC67" s="13">
        <f t="shared" si="86"/>
        <v>1</v>
      </c>
      <c r="CD67" s="13">
        <f t="shared" si="87"/>
        <v>0</v>
      </c>
      <c r="CE67" s="13">
        <f t="shared" si="59"/>
        <v>1</v>
      </c>
      <c r="CF67" s="16">
        <f t="shared" si="60"/>
        <v>0</v>
      </c>
      <c r="CG67" s="17">
        <f t="shared" si="61"/>
        <v>0</v>
      </c>
      <c r="CH67" s="16">
        <f t="shared" si="62"/>
        <v>0</v>
      </c>
      <c r="CJ67" s="13">
        <f t="shared" si="88"/>
        <v>1</v>
      </c>
      <c r="CK67" s="13">
        <f t="shared" si="89"/>
        <v>0</v>
      </c>
      <c r="CL67" s="13">
        <f t="shared" si="63"/>
        <v>1</v>
      </c>
      <c r="CM67" s="16">
        <f t="shared" si="64"/>
        <v>0</v>
      </c>
      <c r="CN67" s="17">
        <f t="shared" si="65"/>
        <v>0</v>
      </c>
      <c r="CO67" s="16">
        <f t="shared" si="66"/>
        <v>0</v>
      </c>
      <c r="CQ67" s="16">
        <f t="shared" si="90"/>
        <v>0</v>
      </c>
      <c r="CR67" s="16">
        <f>CQ67-ROUNDDOWN(コマンド生成ツール!$D$25,0)</f>
        <v>0</v>
      </c>
      <c r="CS67" s="16">
        <v>8</v>
      </c>
    </row>
    <row r="68" spans="2:97" x14ac:dyDescent="0.15">
      <c r="B68" s="8">
        <f t="shared" si="91"/>
        <v>35</v>
      </c>
      <c r="C68" s="8">
        <f t="shared" si="12"/>
        <v>0</v>
      </c>
      <c r="D68" s="8">
        <f t="shared" si="13"/>
        <v>35</v>
      </c>
      <c r="E68" s="16">
        <f t="shared" si="14"/>
        <v>44.774422771366787</v>
      </c>
      <c r="F68" s="13">
        <f t="shared" si="15"/>
        <v>0.99998282463344779</v>
      </c>
      <c r="G68" s="13">
        <f t="shared" si="16"/>
        <v>5.8609246805616261E-3</v>
      </c>
      <c r="H68" s="13">
        <f t="shared" si="17"/>
        <v>0.99993129912377754</v>
      </c>
      <c r="I68" s="13">
        <f t="shared" si="18"/>
        <v>1.1721648034063805E-2</v>
      </c>
      <c r="K68" s="13">
        <f t="shared" si="19"/>
        <v>1</v>
      </c>
      <c r="L68" s="13">
        <f t="shared" si="20"/>
        <v>0</v>
      </c>
      <c r="M68" s="13">
        <f t="shared" si="92"/>
        <v>1</v>
      </c>
      <c r="N68" s="16">
        <f t="shared" si="67"/>
        <v>0</v>
      </c>
      <c r="O68" s="17">
        <f t="shared" si="21"/>
        <v>0</v>
      </c>
      <c r="P68" s="16">
        <f t="shared" si="22"/>
        <v>0</v>
      </c>
      <c r="R68" s="13">
        <f t="shared" si="68"/>
        <v>1</v>
      </c>
      <c r="S68" s="13">
        <f t="shared" si="69"/>
        <v>0</v>
      </c>
      <c r="T68" s="13">
        <f t="shared" si="23"/>
        <v>1</v>
      </c>
      <c r="U68" s="16">
        <f t="shared" si="24"/>
        <v>0</v>
      </c>
      <c r="V68" s="17">
        <f t="shared" si="25"/>
        <v>0</v>
      </c>
      <c r="W68" s="16">
        <f t="shared" si="26"/>
        <v>0</v>
      </c>
      <c r="Y68" s="13">
        <f t="shared" si="70"/>
        <v>1</v>
      </c>
      <c r="Z68" s="13">
        <f t="shared" si="71"/>
        <v>0</v>
      </c>
      <c r="AA68" s="13">
        <f t="shared" si="27"/>
        <v>1</v>
      </c>
      <c r="AB68" s="16">
        <f t="shared" si="28"/>
        <v>0</v>
      </c>
      <c r="AC68" s="17">
        <f t="shared" si="29"/>
        <v>0</v>
      </c>
      <c r="AD68" s="16">
        <f t="shared" si="30"/>
        <v>0</v>
      </c>
      <c r="AF68" s="13">
        <f t="shared" si="72"/>
        <v>1</v>
      </c>
      <c r="AG68" s="13">
        <f t="shared" si="73"/>
        <v>0</v>
      </c>
      <c r="AH68" s="13">
        <f t="shared" si="31"/>
        <v>1</v>
      </c>
      <c r="AI68" s="16">
        <f t="shared" si="32"/>
        <v>0</v>
      </c>
      <c r="AJ68" s="17">
        <f t="shared" si="33"/>
        <v>0</v>
      </c>
      <c r="AK68" s="16">
        <f t="shared" si="34"/>
        <v>0</v>
      </c>
      <c r="AM68" s="13">
        <f t="shared" si="74"/>
        <v>1</v>
      </c>
      <c r="AN68" s="13">
        <f t="shared" si="75"/>
        <v>0</v>
      </c>
      <c r="AO68" s="13">
        <f t="shared" si="35"/>
        <v>1</v>
      </c>
      <c r="AP68" s="16">
        <f t="shared" si="36"/>
        <v>0</v>
      </c>
      <c r="AQ68" s="17">
        <f t="shared" si="37"/>
        <v>0</v>
      </c>
      <c r="AR68" s="16">
        <f t="shared" si="38"/>
        <v>0</v>
      </c>
      <c r="AT68" s="13">
        <f t="shared" si="76"/>
        <v>1</v>
      </c>
      <c r="AU68" s="13">
        <f t="shared" si="77"/>
        <v>0</v>
      </c>
      <c r="AV68" s="13">
        <f t="shared" si="39"/>
        <v>1</v>
      </c>
      <c r="AW68" s="16">
        <f t="shared" si="40"/>
        <v>0</v>
      </c>
      <c r="AX68" s="17">
        <f t="shared" si="41"/>
        <v>0</v>
      </c>
      <c r="AY68" s="16">
        <f t="shared" si="42"/>
        <v>0</v>
      </c>
      <c r="BA68" s="13">
        <f t="shared" si="78"/>
        <v>1</v>
      </c>
      <c r="BB68" s="13">
        <f t="shared" si="79"/>
        <v>0</v>
      </c>
      <c r="BC68" s="13">
        <f t="shared" si="43"/>
        <v>1</v>
      </c>
      <c r="BD68" s="16">
        <f t="shared" si="44"/>
        <v>0</v>
      </c>
      <c r="BE68" s="17">
        <f t="shared" si="45"/>
        <v>0</v>
      </c>
      <c r="BF68" s="16">
        <f t="shared" si="46"/>
        <v>0</v>
      </c>
      <c r="BH68" s="13">
        <f t="shared" si="80"/>
        <v>1</v>
      </c>
      <c r="BI68" s="13">
        <f t="shared" si="81"/>
        <v>0</v>
      </c>
      <c r="BJ68" s="13">
        <f t="shared" si="47"/>
        <v>1</v>
      </c>
      <c r="BK68" s="16">
        <f t="shared" si="48"/>
        <v>0</v>
      </c>
      <c r="BL68" s="17">
        <f t="shared" si="49"/>
        <v>0</v>
      </c>
      <c r="BM68" s="16">
        <f t="shared" si="50"/>
        <v>0</v>
      </c>
      <c r="BO68" s="13">
        <f t="shared" si="82"/>
        <v>1</v>
      </c>
      <c r="BP68" s="13">
        <f t="shared" si="83"/>
        <v>0</v>
      </c>
      <c r="BQ68" s="13">
        <f t="shared" si="51"/>
        <v>1</v>
      </c>
      <c r="BR68" s="16">
        <f t="shared" si="52"/>
        <v>0</v>
      </c>
      <c r="BS68" s="17">
        <f t="shared" si="53"/>
        <v>0</v>
      </c>
      <c r="BT68" s="16">
        <f t="shared" si="54"/>
        <v>0</v>
      </c>
      <c r="BV68" s="13">
        <f t="shared" si="84"/>
        <v>1</v>
      </c>
      <c r="BW68" s="13">
        <f t="shared" si="85"/>
        <v>0</v>
      </c>
      <c r="BX68" s="13">
        <f t="shared" si="55"/>
        <v>1</v>
      </c>
      <c r="BY68" s="16">
        <f t="shared" si="56"/>
        <v>0</v>
      </c>
      <c r="BZ68" s="17">
        <f t="shared" si="57"/>
        <v>0</v>
      </c>
      <c r="CA68" s="16">
        <f t="shared" si="58"/>
        <v>0</v>
      </c>
      <c r="CC68" s="13">
        <f t="shared" si="86"/>
        <v>1</v>
      </c>
      <c r="CD68" s="13">
        <f t="shared" si="87"/>
        <v>0</v>
      </c>
      <c r="CE68" s="13">
        <f t="shared" si="59"/>
        <v>1</v>
      </c>
      <c r="CF68" s="16">
        <f t="shared" si="60"/>
        <v>0</v>
      </c>
      <c r="CG68" s="17">
        <f t="shared" si="61"/>
        <v>0</v>
      </c>
      <c r="CH68" s="16">
        <f t="shared" si="62"/>
        <v>0</v>
      </c>
      <c r="CJ68" s="13">
        <f t="shared" si="88"/>
        <v>1</v>
      </c>
      <c r="CK68" s="13">
        <f t="shared" si="89"/>
        <v>0</v>
      </c>
      <c r="CL68" s="13">
        <f t="shared" si="63"/>
        <v>1</v>
      </c>
      <c r="CM68" s="16">
        <f t="shared" si="64"/>
        <v>0</v>
      </c>
      <c r="CN68" s="17">
        <f t="shared" si="65"/>
        <v>0</v>
      </c>
      <c r="CO68" s="16">
        <f t="shared" si="66"/>
        <v>0</v>
      </c>
      <c r="CQ68" s="16">
        <f t="shared" si="90"/>
        <v>0</v>
      </c>
      <c r="CR68" s="16">
        <f>CQ68-ROUNDDOWN(コマンド生成ツール!$D$25,0)</f>
        <v>0</v>
      </c>
      <c r="CS68" s="16">
        <v>8</v>
      </c>
    </row>
    <row r="69" spans="2:97" x14ac:dyDescent="0.15">
      <c r="B69" s="8">
        <f t="shared" si="91"/>
        <v>36</v>
      </c>
      <c r="C69" s="8">
        <f t="shared" si="12"/>
        <v>0</v>
      </c>
      <c r="D69" s="8">
        <f t="shared" si="13"/>
        <v>36</v>
      </c>
      <c r="E69" s="16">
        <f t="shared" si="14"/>
        <v>45.817353055355461</v>
      </c>
      <c r="F69" s="13">
        <f t="shared" si="15"/>
        <v>0.99998201518578622</v>
      </c>
      <c r="G69" s="13">
        <f t="shared" si="16"/>
        <v>5.9974415356855272E-3</v>
      </c>
      <c r="H69" s="13">
        <f t="shared" si="17"/>
        <v>0.99992806139005208</v>
      </c>
      <c r="I69" s="13">
        <f t="shared" si="18"/>
        <v>1.1994667345627499E-2</v>
      </c>
      <c r="K69" s="13">
        <f t="shared" si="19"/>
        <v>1</v>
      </c>
      <c r="L69" s="13">
        <f t="shared" si="20"/>
        <v>0</v>
      </c>
      <c r="M69" s="13">
        <f t="shared" si="92"/>
        <v>1</v>
      </c>
      <c r="N69" s="16">
        <f t="shared" si="67"/>
        <v>0</v>
      </c>
      <c r="O69" s="17">
        <f t="shared" si="21"/>
        <v>0</v>
      </c>
      <c r="P69" s="16">
        <f t="shared" si="22"/>
        <v>0</v>
      </c>
      <c r="R69" s="13">
        <f t="shared" si="68"/>
        <v>1</v>
      </c>
      <c r="S69" s="13">
        <f t="shared" si="69"/>
        <v>0</v>
      </c>
      <c r="T69" s="13">
        <f t="shared" si="23"/>
        <v>1</v>
      </c>
      <c r="U69" s="16">
        <f t="shared" si="24"/>
        <v>0</v>
      </c>
      <c r="V69" s="17">
        <f t="shared" si="25"/>
        <v>0</v>
      </c>
      <c r="W69" s="16">
        <f t="shared" si="26"/>
        <v>0</v>
      </c>
      <c r="Y69" s="13">
        <f t="shared" si="70"/>
        <v>1</v>
      </c>
      <c r="Z69" s="13">
        <f t="shared" si="71"/>
        <v>0</v>
      </c>
      <c r="AA69" s="13">
        <f t="shared" si="27"/>
        <v>1</v>
      </c>
      <c r="AB69" s="16">
        <f t="shared" si="28"/>
        <v>0</v>
      </c>
      <c r="AC69" s="17">
        <f t="shared" si="29"/>
        <v>0</v>
      </c>
      <c r="AD69" s="16">
        <f t="shared" si="30"/>
        <v>0</v>
      </c>
      <c r="AF69" s="13">
        <f t="shared" si="72"/>
        <v>1</v>
      </c>
      <c r="AG69" s="13">
        <f t="shared" si="73"/>
        <v>0</v>
      </c>
      <c r="AH69" s="13">
        <f t="shared" si="31"/>
        <v>1</v>
      </c>
      <c r="AI69" s="16">
        <f t="shared" si="32"/>
        <v>0</v>
      </c>
      <c r="AJ69" s="17">
        <f t="shared" si="33"/>
        <v>0</v>
      </c>
      <c r="AK69" s="16">
        <f t="shared" si="34"/>
        <v>0</v>
      </c>
      <c r="AM69" s="13">
        <f t="shared" si="74"/>
        <v>1</v>
      </c>
      <c r="AN69" s="13">
        <f t="shared" si="75"/>
        <v>0</v>
      </c>
      <c r="AO69" s="13">
        <f t="shared" si="35"/>
        <v>1</v>
      </c>
      <c r="AP69" s="16">
        <f t="shared" si="36"/>
        <v>0</v>
      </c>
      <c r="AQ69" s="17">
        <f t="shared" si="37"/>
        <v>0</v>
      </c>
      <c r="AR69" s="16">
        <f t="shared" si="38"/>
        <v>0</v>
      </c>
      <c r="AT69" s="13">
        <f t="shared" si="76"/>
        <v>1</v>
      </c>
      <c r="AU69" s="13">
        <f t="shared" si="77"/>
        <v>0</v>
      </c>
      <c r="AV69" s="13">
        <f t="shared" si="39"/>
        <v>1</v>
      </c>
      <c r="AW69" s="16">
        <f t="shared" si="40"/>
        <v>0</v>
      </c>
      <c r="AX69" s="17">
        <f t="shared" si="41"/>
        <v>0</v>
      </c>
      <c r="AY69" s="16">
        <f t="shared" si="42"/>
        <v>0</v>
      </c>
      <c r="BA69" s="13">
        <f t="shared" si="78"/>
        <v>1</v>
      </c>
      <c r="BB69" s="13">
        <f t="shared" si="79"/>
        <v>0</v>
      </c>
      <c r="BC69" s="13">
        <f t="shared" si="43"/>
        <v>1</v>
      </c>
      <c r="BD69" s="16">
        <f t="shared" si="44"/>
        <v>0</v>
      </c>
      <c r="BE69" s="17">
        <f t="shared" si="45"/>
        <v>0</v>
      </c>
      <c r="BF69" s="16">
        <f t="shared" si="46"/>
        <v>0</v>
      </c>
      <c r="BH69" s="13">
        <f t="shared" si="80"/>
        <v>1</v>
      </c>
      <c r="BI69" s="13">
        <f t="shared" si="81"/>
        <v>0</v>
      </c>
      <c r="BJ69" s="13">
        <f t="shared" si="47"/>
        <v>1</v>
      </c>
      <c r="BK69" s="16">
        <f t="shared" si="48"/>
        <v>0</v>
      </c>
      <c r="BL69" s="17">
        <f t="shared" si="49"/>
        <v>0</v>
      </c>
      <c r="BM69" s="16">
        <f t="shared" si="50"/>
        <v>0</v>
      </c>
      <c r="BO69" s="13">
        <f t="shared" si="82"/>
        <v>1</v>
      </c>
      <c r="BP69" s="13">
        <f t="shared" si="83"/>
        <v>0</v>
      </c>
      <c r="BQ69" s="13">
        <f t="shared" si="51"/>
        <v>1</v>
      </c>
      <c r="BR69" s="16">
        <f t="shared" si="52"/>
        <v>0</v>
      </c>
      <c r="BS69" s="17">
        <f t="shared" si="53"/>
        <v>0</v>
      </c>
      <c r="BT69" s="16">
        <f t="shared" si="54"/>
        <v>0</v>
      </c>
      <c r="BV69" s="13">
        <f t="shared" si="84"/>
        <v>1</v>
      </c>
      <c r="BW69" s="13">
        <f t="shared" si="85"/>
        <v>0</v>
      </c>
      <c r="BX69" s="13">
        <f t="shared" si="55"/>
        <v>1</v>
      </c>
      <c r="BY69" s="16">
        <f t="shared" si="56"/>
        <v>0</v>
      </c>
      <c r="BZ69" s="17">
        <f t="shared" si="57"/>
        <v>0</v>
      </c>
      <c r="CA69" s="16">
        <f t="shared" si="58"/>
        <v>0</v>
      </c>
      <c r="CC69" s="13">
        <f t="shared" si="86"/>
        <v>1</v>
      </c>
      <c r="CD69" s="13">
        <f t="shared" si="87"/>
        <v>0</v>
      </c>
      <c r="CE69" s="13">
        <f t="shared" si="59"/>
        <v>1</v>
      </c>
      <c r="CF69" s="16">
        <f t="shared" si="60"/>
        <v>0</v>
      </c>
      <c r="CG69" s="17">
        <f t="shared" si="61"/>
        <v>0</v>
      </c>
      <c r="CH69" s="16">
        <f t="shared" si="62"/>
        <v>0</v>
      </c>
      <c r="CJ69" s="13">
        <f t="shared" si="88"/>
        <v>1</v>
      </c>
      <c r="CK69" s="13">
        <f t="shared" si="89"/>
        <v>0</v>
      </c>
      <c r="CL69" s="13">
        <f t="shared" si="63"/>
        <v>1</v>
      </c>
      <c r="CM69" s="16">
        <f t="shared" si="64"/>
        <v>0</v>
      </c>
      <c r="CN69" s="17">
        <f t="shared" si="65"/>
        <v>0</v>
      </c>
      <c r="CO69" s="16">
        <f t="shared" si="66"/>
        <v>0</v>
      </c>
      <c r="CQ69" s="16">
        <f t="shared" si="90"/>
        <v>0</v>
      </c>
      <c r="CR69" s="16">
        <f>CQ69-ROUNDDOWN(コマンド生成ツール!$D$25,0)</f>
        <v>0</v>
      </c>
      <c r="CS69" s="16">
        <v>8</v>
      </c>
    </row>
    <row r="70" spans="2:97" x14ac:dyDescent="0.15">
      <c r="B70" s="8">
        <f t="shared" si="91"/>
        <v>37</v>
      </c>
      <c r="C70" s="8">
        <f t="shared" si="12"/>
        <v>0</v>
      </c>
      <c r="D70" s="8">
        <f t="shared" si="13"/>
        <v>37</v>
      </c>
      <c r="E70" s="16">
        <f t="shared" si="14"/>
        <v>46.884576306398444</v>
      </c>
      <c r="F70" s="13">
        <f t="shared" si="15"/>
        <v>0.99998116759026578</v>
      </c>
      <c r="G70" s="13">
        <f t="shared" si="16"/>
        <v>6.137138161128446E-3</v>
      </c>
      <c r="H70" s="13">
        <f t="shared" si="17"/>
        <v>0.99992467107038241</v>
      </c>
      <c r="I70" s="13">
        <f t="shared" si="18"/>
        <v>1.2274045168056E-2</v>
      </c>
      <c r="K70" s="13">
        <f t="shared" si="19"/>
        <v>1</v>
      </c>
      <c r="L70" s="13">
        <f t="shared" si="20"/>
        <v>0</v>
      </c>
      <c r="M70" s="13">
        <f t="shared" si="92"/>
        <v>1</v>
      </c>
      <c r="N70" s="16">
        <f t="shared" si="67"/>
        <v>0</v>
      </c>
      <c r="O70" s="17">
        <f t="shared" si="21"/>
        <v>0</v>
      </c>
      <c r="P70" s="16">
        <f t="shared" si="22"/>
        <v>0</v>
      </c>
      <c r="R70" s="13">
        <f t="shared" si="68"/>
        <v>1</v>
      </c>
      <c r="S70" s="13">
        <f t="shared" si="69"/>
        <v>0</v>
      </c>
      <c r="T70" s="13">
        <f t="shared" si="23"/>
        <v>1</v>
      </c>
      <c r="U70" s="16">
        <f t="shared" si="24"/>
        <v>0</v>
      </c>
      <c r="V70" s="17">
        <f t="shared" si="25"/>
        <v>0</v>
      </c>
      <c r="W70" s="16">
        <f t="shared" si="26"/>
        <v>0</v>
      </c>
      <c r="Y70" s="13">
        <f t="shared" si="70"/>
        <v>1</v>
      </c>
      <c r="Z70" s="13">
        <f t="shared" si="71"/>
        <v>0</v>
      </c>
      <c r="AA70" s="13">
        <f t="shared" si="27"/>
        <v>1</v>
      </c>
      <c r="AB70" s="16">
        <f t="shared" si="28"/>
        <v>0</v>
      </c>
      <c r="AC70" s="17">
        <f t="shared" si="29"/>
        <v>0</v>
      </c>
      <c r="AD70" s="16">
        <f t="shared" si="30"/>
        <v>0</v>
      </c>
      <c r="AF70" s="13">
        <f t="shared" si="72"/>
        <v>1</v>
      </c>
      <c r="AG70" s="13">
        <f t="shared" si="73"/>
        <v>0</v>
      </c>
      <c r="AH70" s="13">
        <f t="shared" si="31"/>
        <v>1</v>
      </c>
      <c r="AI70" s="16">
        <f t="shared" si="32"/>
        <v>0</v>
      </c>
      <c r="AJ70" s="17">
        <f t="shared" si="33"/>
        <v>0</v>
      </c>
      <c r="AK70" s="16">
        <f t="shared" si="34"/>
        <v>0</v>
      </c>
      <c r="AM70" s="13">
        <f t="shared" si="74"/>
        <v>1</v>
      </c>
      <c r="AN70" s="13">
        <f t="shared" si="75"/>
        <v>0</v>
      </c>
      <c r="AO70" s="13">
        <f t="shared" si="35"/>
        <v>1</v>
      </c>
      <c r="AP70" s="16">
        <f t="shared" si="36"/>
        <v>0</v>
      </c>
      <c r="AQ70" s="17">
        <f t="shared" si="37"/>
        <v>0</v>
      </c>
      <c r="AR70" s="16">
        <f t="shared" si="38"/>
        <v>0</v>
      </c>
      <c r="AT70" s="13">
        <f t="shared" si="76"/>
        <v>1</v>
      </c>
      <c r="AU70" s="13">
        <f t="shared" si="77"/>
        <v>0</v>
      </c>
      <c r="AV70" s="13">
        <f t="shared" si="39"/>
        <v>1</v>
      </c>
      <c r="AW70" s="16">
        <f t="shared" si="40"/>
        <v>0</v>
      </c>
      <c r="AX70" s="17">
        <f t="shared" si="41"/>
        <v>0</v>
      </c>
      <c r="AY70" s="16">
        <f t="shared" si="42"/>
        <v>0</v>
      </c>
      <c r="BA70" s="13">
        <f t="shared" si="78"/>
        <v>1</v>
      </c>
      <c r="BB70" s="13">
        <f t="shared" si="79"/>
        <v>0</v>
      </c>
      <c r="BC70" s="13">
        <f t="shared" si="43"/>
        <v>1</v>
      </c>
      <c r="BD70" s="16">
        <f t="shared" si="44"/>
        <v>0</v>
      </c>
      <c r="BE70" s="17">
        <f t="shared" si="45"/>
        <v>0</v>
      </c>
      <c r="BF70" s="16">
        <f t="shared" si="46"/>
        <v>0</v>
      </c>
      <c r="BH70" s="13">
        <f t="shared" si="80"/>
        <v>1</v>
      </c>
      <c r="BI70" s="13">
        <f t="shared" si="81"/>
        <v>0</v>
      </c>
      <c r="BJ70" s="13">
        <f t="shared" si="47"/>
        <v>1</v>
      </c>
      <c r="BK70" s="16">
        <f t="shared" si="48"/>
        <v>0</v>
      </c>
      <c r="BL70" s="17">
        <f t="shared" si="49"/>
        <v>0</v>
      </c>
      <c r="BM70" s="16">
        <f t="shared" si="50"/>
        <v>0</v>
      </c>
      <c r="BO70" s="13">
        <f t="shared" si="82"/>
        <v>1</v>
      </c>
      <c r="BP70" s="13">
        <f t="shared" si="83"/>
        <v>0</v>
      </c>
      <c r="BQ70" s="13">
        <f t="shared" si="51"/>
        <v>1</v>
      </c>
      <c r="BR70" s="16">
        <f t="shared" si="52"/>
        <v>0</v>
      </c>
      <c r="BS70" s="17">
        <f t="shared" si="53"/>
        <v>0</v>
      </c>
      <c r="BT70" s="16">
        <f t="shared" si="54"/>
        <v>0</v>
      </c>
      <c r="BV70" s="13">
        <f t="shared" si="84"/>
        <v>1</v>
      </c>
      <c r="BW70" s="13">
        <f t="shared" si="85"/>
        <v>0</v>
      </c>
      <c r="BX70" s="13">
        <f t="shared" si="55"/>
        <v>1</v>
      </c>
      <c r="BY70" s="16">
        <f t="shared" si="56"/>
        <v>0</v>
      </c>
      <c r="BZ70" s="17">
        <f t="shared" si="57"/>
        <v>0</v>
      </c>
      <c r="CA70" s="16">
        <f t="shared" si="58"/>
        <v>0</v>
      </c>
      <c r="CC70" s="13">
        <f t="shared" si="86"/>
        <v>1</v>
      </c>
      <c r="CD70" s="13">
        <f t="shared" si="87"/>
        <v>0</v>
      </c>
      <c r="CE70" s="13">
        <f t="shared" si="59"/>
        <v>1</v>
      </c>
      <c r="CF70" s="16">
        <f t="shared" si="60"/>
        <v>0</v>
      </c>
      <c r="CG70" s="17">
        <f t="shared" si="61"/>
        <v>0</v>
      </c>
      <c r="CH70" s="16">
        <f t="shared" si="62"/>
        <v>0</v>
      </c>
      <c r="CJ70" s="13">
        <f t="shared" si="88"/>
        <v>1</v>
      </c>
      <c r="CK70" s="13">
        <f t="shared" si="89"/>
        <v>0</v>
      </c>
      <c r="CL70" s="13">
        <f t="shared" si="63"/>
        <v>1</v>
      </c>
      <c r="CM70" s="16">
        <f t="shared" si="64"/>
        <v>0</v>
      </c>
      <c r="CN70" s="17">
        <f t="shared" si="65"/>
        <v>0</v>
      </c>
      <c r="CO70" s="16">
        <f t="shared" si="66"/>
        <v>0</v>
      </c>
      <c r="CQ70" s="16">
        <f t="shared" si="90"/>
        <v>0</v>
      </c>
      <c r="CR70" s="16">
        <f>CQ70-ROUNDDOWN(コマンド生成ツール!$D$25,0)</f>
        <v>0</v>
      </c>
      <c r="CS70" s="16">
        <v>8</v>
      </c>
    </row>
    <row r="71" spans="2:97" x14ac:dyDescent="0.15">
      <c r="B71" s="8">
        <f t="shared" si="91"/>
        <v>38</v>
      </c>
      <c r="C71" s="8">
        <f t="shared" si="12"/>
        <v>0</v>
      </c>
      <c r="D71" s="8">
        <f t="shared" si="13"/>
        <v>38</v>
      </c>
      <c r="E71" s="16">
        <f t="shared" si="14"/>
        <v>47.976658380389814</v>
      </c>
      <c r="F71" s="13">
        <f t="shared" si="15"/>
        <v>0.99998028004905581</v>
      </c>
      <c r="G71" s="13">
        <f t="shared" si="16"/>
        <v>6.2800886149787282E-3</v>
      </c>
      <c r="H71" s="13">
        <f t="shared" si="17"/>
        <v>0.99992112097397601</v>
      </c>
      <c r="I71" s="13">
        <f t="shared" si="18"/>
        <v>1.2559929543878631E-2</v>
      </c>
      <c r="K71" s="13">
        <f t="shared" si="19"/>
        <v>1</v>
      </c>
      <c r="L71" s="13">
        <f t="shared" si="20"/>
        <v>0</v>
      </c>
      <c r="M71" s="13">
        <f t="shared" si="92"/>
        <v>1</v>
      </c>
      <c r="N71" s="16">
        <f t="shared" si="67"/>
        <v>0</v>
      </c>
      <c r="O71" s="17">
        <f t="shared" si="21"/>
        <v>0</v>
      </c>
      <c r="P71" s="16">
        <f t="shared" si="22"/>
        <v>0</v>
      </c>
      <c r="R71" s="13">
        <f t="shared" si="68"/>
        <v>1</v>
      </c>
      <c r="S71" s="13">
        <f t="shared" si="69"/>
        <v>0</v>
      </c>
      <c r="T71" s="13">
        <f t="shared" si="23"/>
        <v>1</v>
      </c>
      <c r="U71" s="16">
        <f t="shared" si="24"/>
        <v>0</v>
      </c>
      <c r="V71" s="17">
        <f t="shared" si="25"/>
        <v>0</v>
      </c>
      <c r="W71" s="16">
        <f t="shared" si="26"/>
        <v>0</v>
      </c>
      <c r="Y71" s="13">
        <f t="shared" si="70"/>
        <v>1</v>
      </c>
      <c r="Z71" s="13">
        <f t="shared" si="71"/>
        <v>0</v>
      </c>
      <c r="AA71" s="13">
        <f t="shared" si="27"/>
        <v>1</v>
      </c>
      <c r="AB71" s="16">
        <f t="shared" si="28"/>
        <v>0</v>
      </c>
      <c r="AC71" s="17">
        <f t="shared" si="29"/>
        <v>0</v>
      </c>
      <c r="AD71" s="16">
        <f t="shared" si="30"/>
        <v>0</v>
      </c>
      <c r="AF71" s="13">
        <f t="shared" si="72"/>
        <v>1</v>
      </c>
      <c r="AG71" s="13">
        <f t="shared" si="73"/>
        <v>0</v>
      </c>
      <c r="AH71" s="13">
        <f t="shared" si="31"/>
        <v>1</v>
      </c>
      <c r="AI71" s="16">
        <f t="shared" si="32"/>
        <v>0</v>
      </c>
      <c r="AJ71" s="17">
        <f t="shared" si="33"/>
        <v>0</v>
      </c>
      <c r="AK71" s="16">
        <f t="shared" si="34"/>
        <v>0</v>
      </c>
      <c r="AM71" s="13">
        <f t="shared" si="74"/>
        <v>1</v>
      </c>
      <c r="AN71" s="13">
        <f t="shared" si="75"/>
        <v>0</v>
      </c>
      <c r="AO71" s="13">
        <f t="shared" si="35"/>
        <v>1</v>
      </c>
      <c r="AP71" s="16">
        <f t="shared" si="36"/>
        <v>0</v>
      </c>
      <c r="AQ71" s="17">
        <f t="shared" si="37"/>
        <v>0</v>
      </c>
      <c r="AR71" s="16">
        <f t="shared" si="38"/>
        <v>0</v>
      </c>
      <c r="AT71" s="13">
        <f t="shared" si="76"/>
        <v>1</v>
      </c>
      <c r="AU71" s="13">
        <f t="shared" si="77"/>
        <v>0</v>
      </c>
      <c r="AV71" s="13">
        <f t="shared" si="39"/>
        <v>1</v>
      </c>
      <c r="AW71" s="16">
        <f t="shared" si="40"/>
        <v>0</v>
      </c>
      <c r="AX71" s="17">
        <f t="shared" si="41"/>
        <v>0</v>
      </c>
      <c r="AY71" s="16">
        <f t="shared" si="42"/>
        <v>0</v>
      </c>
      <c r="BA71" s="13">
        <f t="shared" si="78"/>
        <v>1</v>
      </c>
      <c r="BB71" s="13">
        <f t="shared" si="79"/>
        <v>0</v>
      </c>
      <c r="BC71" s="13">
        <f t="shared" si="43"/>
        <v>1</v>
      </c>
      <c r="BD71" s="16">
        <f t="shared" si="44"/>
        <v>0</v>
      </c>
      <c r="BE71" s="17">
        <f t="shared" si="45"/>
        <v>0</v>
      </c>
      <c r="BF71" s="16">
        <f t="shared" si="46"/>
        <v>0</v>
      </c>
      <c r="BH71" s="13">
        <f t="shared" si="80"/>
        <v>1</v>
      </c>
      <c r="BI71" s="13">
        <f t="shared" si="81"/>
        <v>0</v>
      </c>
      <c r="BJ71" s="13">
        <f t="shared" si="47"/>
        <v>1</v>
      </c>
      <c r="BK71" s="16">
        <f t="shared" si="48"/>
        <v>0</v>
      </c>
      <c r="BL71" s="17">
        <f t="shared" si="49"/>
        <v>0</v>
      </c>
      <c r="BM71" s="16">
        <f t="shared" si="50"/>
        <v>0</v>
      </c>
      <c r="BO71" s="13">
        <f t="shared" si="82"/>
        <v>1</v>
      </c>
      <c r="BP71" s="13">
        <f t="shared" si="83"/>
        <v>0</v>
      </c>
      <c r="BQ71" s="13">
        <f t="shared" si="51"/>
        <v>1</v>
      </c>
      <c r="BR71" s="16">
        <f t="shared" si="52"/>
        <v>0</v>
      </c>
      <c r="BS71" s="17">
        <f t="shared" si="53"/>
        <v>0</v>
      </c>
      <c r="BT71" s="16">
        <f t="shared" si="54"/>
        <v>0</v>
      </c>
      <c r="BV71" s="13">
        <f t="shared" si="84"/>
        <v>1</v>
      </c>
      <c r="BW71" s="13">
        <f t="shared" si="85"/>
        <v>0</v>
      </c>
      <c r="BX71" s="13">
        <f t="shared" si="55"/>
        <v>1</v>
      </c>
      <c r="BY71" s="16">
        <f t="shared" si="56"/>
        <v>0</v>
      </c>
      <c r="BZ71" s="17">
        <f t="shared" si="57"/>
        <v>0</v>
      </c>
      <c r="CA71" s="16">
        <f t="shared" si="58"/>
        <v>0</v>
      </c>
      <c r="CC71" s="13">
        <f t="shared" si="86"/>
        <v>1</v>
      </c>
      <c r="CD71" s="13">
        <f t="shared" si="87"/>
        <v>0</v>
      </c>
      <c r="CE71" s="13">
        <f t="shared" si="59"/>
        <v>1</v>
      </c>
      <c r="CF71" s="16">
        <f t="shared" si="60"/>
        <v>0</v>
      </c>
      <c r="CG71" s="17">
        <f t="shared" si="61"/>
        <v>0</v>
      </c>
      <c r="CH71" s="16">
        <f t="shared" si="62"/>
        <v>0</v>
      </c>
      <c r="CJ71" s="13">
        <f t="shared" si="88"/>
        <v>1</v>
      </c>
      <c r="CK71" s="13">
        <f t="shared" si="89"/>
        <v>0</v>
      </c>
      <c r="CL71" s="13">
        <f t="shared" si="63"/>
        <v>1</v>
      </c>
      <c r="CM71" s="16">
        <f t="shared" si="64"/>
        <v>0</v>
      </c>
      <c r="CN71" s="17">
        <f t="shared" si="65"/>
        <v>0</v>
      </c>
      <c r="CO71" s="16">
        <f t="shared" si="66"/>
        <v>0</v>
      </c>
      <c r="CQ71" s="16">
        <f t="shared" si="90"/>
        <v>0</v>
      </c>
      <c r="CR71" s="16">
        <f>CQ71-ROUNDDOWN(コマンド生成ツール!$D$25,0)</f>
        <v>0</v>
      </c>
      <c r="CS71" s="16">
        <v>8</v>
      </c>
    </row>
    <row r="72" spans="2:97" x14ac:dyDescent="0.15">
      <c r="B72" s="8">
        <f t="shared" si="91"/>
        <v>39</v>
      </c>
      <c r="C72" s="8">
        <f t="shared" si="12"/>
        <v>0</v>
      </c>
      <c r="D72" s="8">
        <f t="shared" si="13"/>
        <v>39</v>
      </c>
      <c r="E72" s="16">
        <f t="shared" si="14"/>
        <v>49.09417831370061</v>
      </c>
      <c r="F72" s="13">
        <f t="shared" si="15"/>
        <v>0.99997935067959864</v>
      </c>
      <c r="G72" s="13">
        <f t="shared" si="16"/>
        <v>6.4263686797672278E-3</v>
      </c>
      <c r="H72" s="13">
        <f t="shared" si="17"/>
        <v>0.99991740357118342</v>
      </c>
      <c r="I72" s="13">
        <f t="shared" si="18"/>
        <v>1.2852471959242684E-2</v>
      </c>
      <c r="K72" s="13">
        <f t="shared" si="19"/>
        <v>1</v>
      </c>
      <c r="L72" s="13">
        <f t="shared" si="20"/>
        <v>0</v>
      </c>
      <c r="M72" s="13">
        <f t="shared" si="92"/>
        <v>1</v>
      </c>
      <c r="N72" s="16">
        <f t="shared" si="67"/>
        <v>0</v>
      </c>
      <c r="O72" s="17">
        <f t="shared" si="21"/>
        <v>0</v>
      </c>
      <c r="P72" s="16">
        <f t="shared" si="22"/>
        <v>0</v>
      </c>
      <c r="R72" s="13">
        <f t="shared" si="68"/>
        <v>1</v>
      </c>
      <c r="S72" s="13">
        <f t="shared" si="69"/>
        <v>0</v>
      </c>
      <c r="T72" s="13">
        <f t="shared" si="23"/>
        <v>1</v>
      </c>
      <c r="U72" s="16">
        <f t="shared" si="24"/>
        <v>0</v>
      </c>
      <c r="V72" s="17">
        <f t="shared" si="25"/>
        <v>0</v>
      </c>
      <c r="W72" s="16">
        <f t="shared" si="26"/>
        <v>0</v>
      </c>
      <c r="Y72" s="13">
        <f t="shared" si="70"/>
        <v>1</v>
      </c>
      <c r="Z72" s="13">
        <f t="shared" si="71"/>
        <v>0</v>
      </c>
      <c r="AA72" s="13">
        <f t="shared" si="27"/>
        <v>1</v>
      </c>
      <c r="AB72" s="16">
        <f t="shared" si="28"/>
        <v>0</v>
      </c>
      <c r="AC72" s="17">
        <f t="shared" si="29"/>
        <v>0</v>
      </c>
      <c r="AD72" s="16">
        <f t="shared" si="30"/>
        <v>0</v>
      </c>
      <c r="AF72" s="13">
        <f t="shared" si="72"/>
        <v>1</v>
      </c>
      <c r="AG72" s="13">
        <f t="shared" si="73"/>
        <v>0</v>
      </c>
      <c r="AH72" s="13">
        <f t="shared" si="31"/>
        <v>1</v>
      </c>
      <c r="AI72" s="16">
        <f t="shared" si="32"/>
        <v>0</v>
      </c>
      <c r="AJ72" s="17">
        <f t="shared" si="33"/>
        <v>0</v>
      </c>
      <c r="AK72" s="16">
        <f t="shared" si="34"/>
        <v>0</v>
      </c>
      <c r="AM72" s="13">
        <f t="shared" si="74"/>
        <v>1</v>
      </c>
      <c r="AN72" s="13">
        <f t="shared" si="75"/>
        <v>0</v>
      </c>
      <c r="AO72" s="13">
        <f t="shared" si="35"/>
        <v>1</v>
      </c>
      <c r="AP72" s="16">
        <f t="shared" si="36"/>
        <v>0</v>
      </c>
      <c r="AQ72" s="17">
        <f t="shared" si="37"/>
        <v>0</v>
      </c>
      <c r="AR72" s="16">
        <f t="shared" si="38"/>
        <v>0</v>
      </c>
      <c r="AT72" s="13">
        <f t="shared" si="76"/>
        <v>1</v>
      </c>
      <c r="AU72" s="13">
        <f t="shared" si="77"/>
        <v>0</v>
      </c>
      <c r="AV72" s="13">
        <f t="shared" si="39"/>
        <v>1</v>
      </c>
      <c r="AW72" s="16">
        <f t="shared" si="40"/>
        <v>0</v>
      </c>
      <c r="AX72" s="17">
        <f t="shared" si="41"/>
        <v>0</v>
      </c>
      <c r="AY72" s="16">
        <f t="shared" si="42"/>
        <v>0</v>
      </c>
      <c r="BA72" s="13">
        <f t="shared" si="78"/>
        <v>1</v>
      </c>
      <c r="BB72" s="13">
        <f t="shared" si="79"/>
        <v>0</v>
      </c>
      <c r="BC72" s="13">
        <f t="shared" si="43"/>
        <v>1</v>
      </c>
      <c r="BD72" s="16">
        <f t="shared" si="44"/>
        <v>0</v>
      </c>
      <c r="BE72" s="17">
        <f t="shared" si="45"/>
        <v>0</v>
      </c>
      <c r="BF72" s="16">
        <f t="shared" si="46"/>
        <v>0</v>
      </c>
      <c r="BH72" s="13">
        <f t="shared" si="80"/>
        <v>1</v>
      </c>
      <c r="BI72" s="13">
        <f t="shared" si="81"/>
        <v>0</v>
      </c>
      <c r="BJ72" s="13">
        <f t="shared" si="47"/>
        <v>1</v>
      </c>
      <c r="BK72" s="16">
        <f t="shared" si="48"/>
        <v>0</v>
      </c>
      <c r="BL72" s="17">
        <f t="shared" si="49"/>
        <v>0</v>
      </c>
      <c r="BM72" s="16">
        <f t="shared" si="50"/>
        <v>0</v>
      </c>
      <c r="BO72" s="13">
        <f t="shared" si="82"/>
        <v>1</v>
      </c>
      <c r="BP72" s="13">
        <f t="shared" si="83"/>
        <v>0</v>
      </c>
      <c r="BQ72" s="13">
        <f t="shared" si="51"/>
        <v>1</v>
      </c>
      <c r="BR72" s="16">
        <f t="shared" si="52"/>
        <v>0</v>
      </c>
      <c r="BS72" s="17">
        <f t="shared" si="53"/>
        <v>0</v>
      </c>
      <c r="BT72" s="16">
        <f t="shared" si="54"/>
        <v>0</v>
      </c>
      <c r="BV72" s="13">
        <f t="shared" si="84"/>
        <v>1</v>
      </c>
      <c r="BW72" s="13">
        <f t="shared" si="85"/>
        <v>0</v>
      </c>
      <c r="BX72" s="13">
        <f t="shared" si="55"/>
        <v>1</v>
      </c>
      <c r="BY72" s="16">
        <f t="shared" si="56"/>
        <v>0</v>
      </c>
      <c r="BZ72" s="17">
        <f t="shared" si="57"/>
        <v>0</v>
      </c>
      <c r="CA72" s="16">
        <f t="shared" si="58"/>
        <v>0</v>
      </c>
      <c r="CC72" s="13">
        <f t="shared" si="86"/>
        <v>1</v>
      </c>
      <c r="CD72" s="13">
        <f t="shared" si="87"/>
        <v>0</v>
      </c>
      <c r="CE72" s="13">
        <f t="shared" si="59"/>
        <v>1</v>
      </c>
      <c r="CF72" s="16">
        <f t="shared" si="60"/>
        <v>0</v>
      </c>
      <c r="CG72" s="17">
        <f t="shared" si="61"/>
        <v>0</v>
      </c>
      <c r="CH72" s="16">
        <f t="shared" si="62"/>
        <v>0</v>
      </c>
      <c r="CJ72" s="13">
        <f t="shared" si="88"/>
        <v>1</v>
      </c>
      <c r="CK72" s="13">
        <f t="shared" si="89"/>
        <v>0</v>
      </c>
      <c r="CL72" s="13">
        <f t="shared" si="63"/>
        <v>1</v>
      </c>
      <c r="CM72" s="16">
        <f t="shared" si="64"/>
        <v>0</v>
      </c>
      <c r="CN72" s="17">
        <f t="shared" si="65"/>
        <v>0</v>
      </c>
      <c r="CO72" s="16">
        <f t="shared" si="66"/>
        <v>0</v>
      </c>
      <c r="CQ72" s="16">
        <f t="shared" si="90"/>
        <v>0</v>
      </c>
      <c r="CR72" s="16">
        <f>CQ72-ROUNDDOWN(コマンド生成ツール!$D$25,0)</f>
        <v>0</v>
      </c>
      <c r="CS72" s="16">
        <v>8</v>
      </c>
    </row>
    <row r="73" spans="2:97" x14ac:dyDescent="0.15">
      <c r="B73" s="8">
        <f t="shared" si="91"/>
        <v>40</v>
      </c>
      <c r="C73" s="8">
        <f t="shared" si="12"/>
        <v>0</v>
      </c>
      <c r="D73" s="8">
        <f t="shared" si="13"/>
        <v>40</v>
      </c>
      <c r="E73" s="16">
        <f t="shared" si="14"/>
        <v>50.237728630191612</v>
      </c>
      <c r="F73" s="13">
        <f t="shared" si="15"/>
        <v>0.99997837751061691</v>
      </c>
      <c r="G73" s="13">
        <f t="shared" si="16"/>
        <v>6.5760559025923974E-3</v>
      </c>
      <c r="H73" s="13">
        <f t="shared" si="17"/>
        <v>0.99991351097753201</v>
      </c>
      <c r="I73" s="13">
        <f t="shared" si="18"/>
        <v>1.3151827423786924E-2</v>
      </c>
      <c r="K73" s="13">
        <f t="shared" si="19"/>
        <v>1</v>
      </c>
      <c r="L73" s="13">
        <f t="shared" si="20"/>
        <v>0</v>
      </c>
      <c r="M73" s="13">
        <f t="shared" si="92"/>
        <v>1</v>
      </c>
      <c r="N73" s="16">
        <f t="shared" si="67"/>
        <v>0</v>
      </c>
      <c r="O73" s="17">
        <f t="shared" si="21"/>
        <v>0</v>
      </c>
      <c r="P73" s="16">
        <f t="shared" si="22"/>
        <v>0</v>
      </c>
      <c r="R73" s="13">
        <f t="shared" si="68"/>
        <v>1</v>
      </c>
      <c r="S73" s="13">
        <f t="shared" si="69"/>
        <v>0</v>
      </c>
      <c r="T73" s="13">
        <f t="shared" si="23"/>
        <v>1</v>
      </c>
      <c r="U73" s="16">
        <f t="shared" si="24"/>
        <v>0</v>
      </c>
      <c r="V73" s="17">
        <f t="shared" si="25"/>
        <v>0</v>
      </c>
      <c r="W73" s="16">
        <f t="shared" si="26"/>
        <v>0</v>
      </c>
      <c r="Y73" s="13">
        <f t="shared" si="70"/>
        <v>1</v>
      </c>
      <c r="Z73" s="13">
        <f t="shared" si="71"/>
        <v>0</v>
      </c>
      <c r="AA73" s="13">
        <f t="shared" si="27"/>
        <v>1</v>
      </c>
      <c r="AB73" s="16">
        <f t="shared" si="28"/>
        <v>0</v>
      </c>
      <c r="AC73" s="17">
        <f t="shared" si="29"/>
        <v>0</v>
      </c>
      <c r="AD73" s="16">
        <f t="shared" si="30"/>
        <v>0</v>
      </c>
      <c r="AF73" s="13">
        <f t="shared" si="72"/>
        <v>1</v>
      </c>
      <c r="AG73" s="13">
        <f t="shared" si="73"/>
        <v>0</v>
      </c>
      <c r="AH73" s="13">
        <f t="shared" si="31"/>
        <v>1</v>
      </c>
      <c r="AI73" s="16">
        <f t="shared" si="32"/>
        <v>0</v>
      </c>
      <c r="AJ73" s="17">
        <f t="shared" si="33"/>
        <v>0</v>
      </c>
      <c r="AK73" s="16">
        <f t="shared" si="34"/>
        <v>0</v>
      </c>
      <c r="AM73" s="13">
        <f t="shared" si="74"/>
        <v>1</v>
      </c>
      <c r="AN73" s="13">
        <f t="shared" si="75"/>
        <v>0</v>
      </c>
      <c r="AO73" s="13">
        <f t="shared" si="35"/>
        <v>1</v>
      </c>
      <c r="AP73" s="16">
        <f t="shared" si="36"/>
        <v>0</v>
      </c>
      <c r="AQ73" s="17">
        <f t="shared" si="37"/>
        <v>0</v>
      </c>
      <c r="AR73" s="16">
        <f t="shared" si="38"/>
        <v>0</v>
      </c>
      <c r="AT73" s="13">
        <f t="shared" si="76"/>
        <v>1</v>
      </c>
      <c r="AU73" s="13">
        <f t="shared" si="77"/>
        <v>0</v>
      </c>
      <c r="AV73" s="13">
        <f t="shared" si="39"/>
        <v>1</v>
      </c>
      <c r="AW73" s="16">
        <f t="shared" si="40"/>
        <v>0</v>
      </c>
      <c r="AX73" s="17">
        <f t="shared" si="41"/>
        <v>0</v>
      </c>
      <c r="AY73" s="16">
        <f t="shared" si="42"/>
        <v>0</v>
      </c>
      <c r="BA73" s="13">
        <f t="shared" si="78"/>
        <v>1</v>
      </c>
      <c r="BB73" s="13">
        <f t="shared" si="79"/>
        <v>0</v>
      </c>
      <c r="BC73" s="13">
        <f t="shared" si="43"/>
        <v>1</v>
      </c>
      <c r="BD73" s="16">
        <f t="shared" si="44"/>
        <v>0</v>
      </c>
      <c r="BE73" s="17">
        <f t="shared" si="45"/>
        <v>0</v>
      </c>
      <c r="BF73" s="16">
        <f t="shared" si="46"/>
        <v>0</v>
      </c>
      <c r="BH73" s="13">
        <f t="shared" si="80"/>
        <v>1</v>
      </c>
      <c r="BI73" s="13">
        <f t="shared" si="81"/>
        <v>0</v>
      </c>
      <c r="BJ73" s="13">
        <f t="shared" si="47"/>
        <v>1</v>
      </c>
      <c r="BK73" s="16">
        <f t="shared" si="48"/>
        <v>0</v>
      </c>
      <c r="BL73" s="17">
        <f t="shared" si="49"/>
        <v>0</v>
      </c>
      <c r="BM73" s="16">
        <f t="shared" si="50"/>
        <v>0</v>
      </c>
      <c r="BO73" s="13">
        <f t="shared" si="82"/>
        <v>1</v>
      </c>
      <c r="BP73" s="13">
        <f t="shared" si="83"/>
        <v>0</v>
      </c>
      <c r="BQ73" s="13">
        <f t="shared" si="51"/>
        <v>1</v>
      </c>
      <c r="BR73" s="16">
        <f t="shared" si="52"/>
        <v>0</v>
      </c>
      <c r="BS73" s="17">
        <f t="shared" si="53"/>
        <v>0</v>
      </c>
      <c r="BT73" s="16">
        <f t="shared" si="54"/>
        <v>0</v>
      </c>
      <c r="BV73" s="13">
        <f t="shared" si="84"/>
        <v>1</v>
      </c>
      <c r="BW73" s="13">
        <f t="shared" si="85"/>
        <v>0</v>
      </c>
      <c r="BX73" s="13">
        <f t="shared" si="55"/>
        <v>1</v>
      </c>
      <c r="BY73" s="16">
        <f t="shared" si="56"/>
        <v>0</v>
      </c>
      <c r="BZ73" s="17">
        <f t="shared" si="57"/>
        <v>0</v>
      </c>
      <c r="CA73" s="16">
        <f t="shared" si="58"/>
        <v>0</v>
      </c>
      <c r="CC73" s="13">
        <f t="shared" si="86"/>
        <v>1</v>
      </c>
      <c r="CD73" s="13">
        <f t="shared" si="87"/>
        <v>0</v>
      </c>
      <c r="CE73" s="13">
        <f t="shared" si="59"/>
        <v>1</v>
      </c>
      <c r="CF73" s="16">
        <f t="shared" si="60"/>
        <v>0</v>
      </c>
      <c r="CG73" s="17">
        <f t="shared" si="61"/>
        <v>0</v>
      </c>
      <c r="CH73" s="16">
        <f t="shared" si="62"/>
        <v>0</v>
      </c>
      <c r="CJ73" s="13">
        <f t="shared" si="88"/>
        <v>1</v>
      </c>
      <c r="CK73" s="13">
        <f t="shared" si="89"/>
        <v>0</v>
      </c>
      <c r="CL73" s="13">
        <f t="shared" si="63"/>
        <v>1</v>
      </c>
      <c r="CM73" s="16">
        <f t="shared" si="64"/>
        <v>0</v>
      </c>
      <c r="CN73" s="17">
        <f t="shared" si="65"/>
        <v>0</v>
      </c>
      <c r="CO73" s="16">
        <f t="shared" si="66"/>
        <v>0</v>
      </c>
      <c r="CQ73" s="16">
        <f t="shared" si="90"/>
        <v>0</v>
      </c>
      <c r="CR73" s="16">
        <f>CQ73-ROUNDDOWN(コマンド生成ツール!$D$25,0)</f>
        <v>0</v>
      </c>
      <c r="CS73" s="16">
        <v>8</v>
      </c>
    </row>
    <row r="74" spans="2:97" x14ac:dyDescent="0.15">
      <c r="B74" s="8">
        <f t="shared" si="91"/>
        <v>41</v>
      </c>
      <c r="C74" s="8">
        <f t="shared" si="12"/>
        <v>0</v>
      </c>
      <c r="D74" s="8">
        <f t="shared" si="13"/>
        <v>41</v>
      </c>
      <c r="E74" s="16">
        <f t="shared" si="14"/>
        <v>51.40791565537728</v>
      </c>
      <c r="F74" s="13">
        <f t="shared" si="15"/>
        <v>0.99997735847793257</v>
      </c>
      <c r="G74" s="13">
        <f t="shared" si="16"/>
        <v>6.7292296361769798E-3</v>
      </c>
      <c r="H74" s="13">
        <f t="shared" si="17"/>
        <v>0.99990943493700724</v>
      </c>
      <c r="I74" s="13">
        <f t="shared" si="18"/>
        <v>1.345815455235135E-2</v>
      </c>
      <c r="K74" s="13">
        <f t="shared" si="19"/>
        <v>1</v>
      </c>
      <c r="L74" s="13">
        <f t="shared" si="20"/>
        <v>0</v>
      </c>
      <c r="M74" s="13">
        <f t="shared" si="92"/>
        <v>1</v>
      </c>
      <c r="N74" s="16">
        <f t="shared" si="67"/>
        <v>0</v>
      </c>
      <c r="O74" s="17">
        <f t="shared" si="21"/>
        <v>0</v>
      </c>
      <c r="P74" s="16">
        <f t="shared" si="22"/>
        <v>0</v>
      </c>
      <c r="R74" s="13">
        <f t="shared" si="68"/>
        <v>1</v>
      </c>
      <c r="S74" s="13">
        <f t="shared" si="69"/>
        <v>0</v>
      </c>
      <c r="T74" s="13">
        <f t="shared" si="23"/>
        <v>1</v>
      </c>
      <c r="U74" s="16">
        <f t="shared" si="24"/>
        <v>0</v>
      </c>
      <c r="V74" s="17">
        <f t="shared" si="25"/>
        <v>0</v>
      </c>
      <c r="W74" s="16">
        <f t="shared" si="26"/>
        <v>0</v>
      </c>
      <c r="Y74" s="13">
        <f t="shared" si="70"/>
        <v>1</v>
      </c>
      <c r="Z74" s="13">
        <f t="shared" si="71"/>
        <v>0</v>
      </c>
      <c r="AA74" s="13">
        <f t="shared" si="27"/>
        <v>1</v>
      </c>
      <c r="AB74" s="16">
        <f t="shared" si="28"/>
        <v>0</v>
      </c>
      <c r="AC74" s="17">
        <f t="shared" si="29"/>
        <v>0</v>
      </c>
      <c r="AD74" s="16">
        <f t="shared" si="30"/>
        <v>0</v>
      </c>
      <c r="AF74" s="13">
        <f t="shared" si="72"/>
        <v>1</v>
      </c>
      <c r="AG74" s="13">
        <f t="shared" si="73"/>
        <v>0</v>
      </c>
      <c r="AH74" s="13">
        <f t="shared" si="31"/>
        <v>1</v>
      </c>
      <c r="AI74" s="16">
        <f t="shared" si="32"/>
        <v>0</v>
      </c>
      <c r="AJ74" s="17">
        <f t="shared" si="33"/>
        <v>0</v>
      </c>
      <c r="AK74" s="16">
        <f t="shared" si="34"/>
        <v>0</v>
      </c>
      <c r="AM74" s="13">
        <f t="shared" si="74"/>
        <v>1</v>
      </c>
      <c r="AN74" s="13">
        <f t="shared" si="75"/>
        <v>0</v>
      </c>
      <c r="AO74" s="13">
        <f t="shared" si="35"/>
        <v>1</v>
      </c>
      <c r="AP74" s="16">
        <f t="shared" si="36"/>
        <v>0</v>
      </c>
      <c r="AQ74" s="17">
        <f t="shared" si="37"/>
        <v>0</v>
      </c>
      <c r="AR74" s="16">
        <f t="shared" si="38"/>
        <v>0</v>
      </c>
      <c r="AT74" s="13">
        <f t="shared" si="76"/>
        <v>1</v>
      </c>
      <c r="AU74" s="13">
        <f t="shared" si="77"/>
        <v>0</v>
      </c>
      <c r="AV74" s="13">
        <f t="shared" si="39"/>
        <v>1</v>
      </c>
      <c r="AW74" s="16">
        <f t="shared" si="40"/>
        <v>0</v>
      </c>
      <c r="AX74" s="17">
        <f t="shared" si="41"/>
        <v>0</v>
      </c>
      <c r="AY74" s="16">
        <f t="shared" si="42"/>
        <v>0</v>
      </c>
      <c r="BA74" s="13">
        <f t="shared" si="78"/>
        <v>1</v>
      </c>
      <c r="BB74" s="13">
        <f t="shared" si="79"/>
        <v>0</v>
      </c>
      <c r="BC74" s="13">
        <f t="shared" si="43"/>
        <v>1</v>
      </c>
      <c r="BD74" s="16">
        <f t="shared" si="44"/>
        <v>0</v>
      </c>
      <c r="BE74" s="17">
        <f t="shared" si="45"/>
        <v>0</v>
      </c>
      <c r="BF74" s="16">
        <f t="shared" si="46"/>
        <v>0</v>
      </c>
      <c r="BH74" s="13">
        <f t="shared" si="80"/>
        <v>1</v>
      </c>
      <c r="BI74" s="13">
        <f t="shared" si="81"/>
        <v>0</v>
      </c>
      <c r="BJ74" s="13">
        <f t="shared" si="47"/>
        <v>1</v>
      </c>
      <c r="BK74" s="16">
        <f t="shared" si="48"/>
        <v>0</v>
      </c>
      <c r="BL74" s="17">
        <f t="shared" si="49"/>
        <v>0</v>
      </c>
      <c r="BM74" s="16">
        <f t="shared" si="50"/>
        <v>0</v>
      </c>
      <c r="BO74" s="13">
        <f t="shared" si="82"/>
        <v>1</v>
      </c>
      <c r="BP74" s="13">
        <f t="shared" si="83"/>
        <v>0</v>
      </c>
      <c r="BQ74" s="13">
        <f t="shared" si="51"/>
        <v>1</v>
      </c>
      <c r="BR74" s="16">
        <f t="shared" si="52"/>
        <v>0</v>
      </c>
      <c r="BS74" s="17">
        <f t="shared" si="53"/>
        <v>0</v>
      </c>
      <c r="BT74" s="16">
        <f t="shared" si="54"/>
        <v>0</v>
      </c>
      <c r="BV74" s="13">
        <f t="shared" si="84"/>
        <v>1</v>
      </c>
      <c r="BW74" s="13">
        <f t="shared" si="85"/>
        <v>0</v>
      </c>
      <c r="BX74" s="13">
        <f t="shared" si="55"/>
        <v>1</v>
      </c>
      <c r="BY74" s="16">
        <f t="shared" si="56"/>
        <v>0</v>
      </c>
      <c r="BZ74" s="17">
        <f t="shared" si="57"/>
        <v>0</v>
      </c>
      <c r="CA74" s="16">
        <f t="shared" si="58"/>
        <v>0</v>
      </c>
      <c r="CC74" s="13">
        <f t="shared" si="86"/>
        <v>1</v>
      </c>
      <c r="CD74" s="13">
        <f t="shared" si="87"/>
        <v>0</v>
      </c>
      <c r="CE74" s="13">
        <f t="shared" si="59"/>
        <v>1</v>
      </c>
      <c r="CF74" s="16">
        <f t="shared" si="60"/>
        <v>0</v>
      </c>
      <c r="CG74" s="17">
        <f t="shared" si="61"/>
        <v>0</v>
      </c>
      <c r="CH74" s="16">
        <f t="shared" si="62"/>
        <v>0</v>
      </c>
      <c r="CJ74" s="13">
        <f t="shared" si="88"/>
        <v>1</v>
      </c>
      <c r="CK74" s="13">
        <f t="shared" si="89"/>
        <v>0</v>
      </c>
      <c r="CL74" s="13">
        <f t="shared" si="63"/>
        <v>1</v>
      </c>
      <c r="CM74" s="16">
        <f t="shared" si="64"/>
        <v>0</v>
      </c>
      <c r="CN74" s="17">
        <f t="shared" si="65"/>
        <v>0</v>
      </c>
      <c r="CO74" s="16">
        <f t="shared" si="66"/>
        <v>0</v>
      </c>
      <c r="CQ74" s="16">
        <f t="shared" si="90"/>
        <v>0</v>
      </c>
      <c r="CR74" s="16">
        <f>CQ74-ROUNDDOWN(コマンド生成ツール!$D$25,0)</f>
        <v>0</v>
      </c>
      <c r="CS74" s="16">
        <v>8</v>
      </c>
    </row>
    <row r="75" spans="2:97" x14ac:dyDescent="0.15">
      <c r="B75" s="8">
        <f t="shared" si="91"/>
        <v>42</v>
      </c>
      <c r="C75" s="8">
        <f t="shared" si="12"/>
        <v>0</v>
      </c>
      <c r="D75" s="8">
        <f t="shared" si="13"/>
        <v>42</v>
      </c>
      <c r="E75" s="16">
        <f t="shared" si="14"/>
        <v>52.605359837907642</v>
      </c>
      <c r="F75" s="13">
        <f t="shared" si="15"/>
        <v>0.99997629142008826</v>
      </c>
      <c r="G75" s="13">
        <f t="shared" si="16"/>
        <v>6.8859710808777943E-3</v>
      </c>
      <c r="H75" s="13">
        <f t="shared" si="17"/>
        <v>0.99990516680454666</v>
      </c>
      <c r="I75" s="13">
        <f t="shared" si="18"/>
        <v>1.3771615648564307E-2</v>
      </c>
      <c r="K75" s="13">
        <f t="shared" si="19"/>
        <v>1</v>
      </c>
      <c r="L75" s="13">
        <f t="shared" si="20"/>
        <v>0</v>
      </c>
      <c r="M75" s="13">
        <f t="shared" si="92"/>
        <v>1</v>
      </c>
      <c r="N75" s="16">
        <f t="shared" si="67"/>
        <v>0</v>
      </c>
      <c r="O75" s="17">
        <f t="shared" si="21"/>
        <v>0</v>
      </c>
      <c r="P75" s="16">
        <f t="shared" si="22"/>
        <v>0</v>
      </c>
      <c r="R75" s="13">
        <f t="shared" si="68"/>
        <v>1</v>
      </c>
      <c r="S75" s="13">
        <f t="shared" si="69"/>
        <v>0</v>
      </c>
      <c r="T75" s="13">
        <f t="shared" si="23"/>
        <v>1</v>
      </c>
      <c r="U75" s="16">
        <f t="shared" si="24"/>
        <v>0</v>
      </c>
      <c r="V75" s="17">
        <f t="shared" si="25"/>
        <v>0</v>
      </c>
      <c r="W75" s="16">
        <f t="shared" si="26"/>
        <v>0</v>
      </c>
      <c r="Y75" s="13">
        <f t="shared" si="70"/>
        <v>1</v>
      </c>
      <c r="Z75" s="13">
        <f t="shared" si="71"/>
        <v>0</v>
      </c>
      <c r="AA75" s="13">
        <f t="shared" si="27"/>
        <v>1</v>
      </c>
      <c r="AB75" s="16">
        <f t="shared" si="28"/>
        <v>0</v>
      </c>
      <c r="AC75" s="17">
        <f t="shared" si="29"/>
        <v>0</v>
      </c>
      <c r="AD75" s="16">
        <f t="shared" si="30"/>
        <v>0</v>
      </c>
      <c r="AF75" s="13">
        <f t="shared" si="72"/>
        <v>1</v>
      </c>
      <c r="AG75" s="13">
        <f t="shared" si="73"/>
        <v>0</v>
      </c>
      <c r="AH75" s="13">
        <f t="shared" si="31"/>
        <v>1</v>
      </c>
      <c r="AI75" s="16">
        <f t="shared" si="32"/>
        <v>0</v>
      </c>
      <c r="AJ75" s="17">
        <f t="shared" si="33"/>
        <v>0</v>
      </c>
      <c r="AK75" s="16">
        <f t="shared" si="34"/>
        <v>0</v>
      </c>
      <c r="AM75" s="13">
        <f t="shared" si="74"/>
        <v>1</v>
      </c>
      <c r="AN75" s="13">
        <f t="shared" si="75"/>
        <v>0</v>
      </c>
      <c r="AO75" s="13">
        <f t="shared" si="35"/>
        <v>1</v>
      </c>
      <c r="AP75" s="16">
        <f t="shared" si="36"/>
        <v>0</v>
      </c>
      <c r="AQ75" s="17">
        <f t="shared" si="37"/>
        <v>0</v>
      </c>
      <c r="AR75" s="16">
        <f t="shared" si="38"/>
        <v>0</v>
      </c>
      <c r="AT75" s="13">
        <f t="shared" si="76"/>
        <v>1</v>
      </c>
      <c r="AU75" s="13">
        <f t="shared" si="77"/>
        <v>0</v>
      </c>
      <c r="AV75" s="13">
        <f t="shared" si="39"/>
        <v>1</v>
      </c>
      <c r="AW75" s="16">
        <f t="shared" si="40"/>
        <v>0</v>
      </c>
      <c r="AX75" s="17">
        <f t="shared" si="41"/>
        <v>0</v>
      </c>
      <c r="AY75" s="16">
        <f t="shared" si="42"/>
        <v>0</v>
      </c>
      <c r="BA75" s="13">
        <f t="shared" si="78"/>
        <v>1</v>
      </c>
      <c r="BB75" s="13">
        <f t="shared" si="79"/>
        <v>0</v>
      </c>
      <c r="BC75" s="13">
        <f t="shared" si="43"/>
        <v>1</v>
      </c>
      <c r="BD75" s="16">
        <f t="shared" si="44"/>
        <v>0</v>
      </c>
      <c r="BE75" s="17">
        <f t="shared" si="45"/>
        <v>0</v>
      </c>
      <c r="BF75" s="16">
        <f t="shared" si="46"/>
        <v>0</v>
      </c>
      <c r="BH75" s="13">
        <f t="shared" si="80"/>
        <v>1</v>
      </c>
      <c r="BI75" s="13">
        <f t="shared" si="81"/>
        <v>0</v>
      </c>
      <c r="BJ75" s="13">
        <f t="shared" si="47"/>
        <v>1</v>
      </c>
      <c r="BK75" s="16">
        <f t="shared" si="48"/>
        <v>0</v>
      </c>
      <c r="BL75" s="17">
        <f t="shared" si="49"/>
        <v>0</v>
      </c>
      <c r="BM75" s="16">
        <f t="shared" si="50"/>
        <v>0</v>
      </c>
      <c r="BO75" s="13">
        <f t="shared" si="82"/>
        <v>1</v>
      </c>
      <c r="BP75" s="13">
        <f t="shared" si="83"/>
        <v>0</v>
      </c>
      <c r="BQ75" s="13">
        <f t="shared" si="51"/>
        <v>1</v>
      </c>
      <c r="BR75" s="16">
        <f t="shared" si="52"/>
        <v>0</v>
      </c>
      <c r="BS75" s="17">
        <f t="shared" si="53"/>
        <v>0</v>
      </c>
      <c r="BT75" s="16">
        <f t="shared" si="54"/>
        <v>0</v>
      </c>
      <c r="BV75" s="13">
        <f t="shared" si="84"/>
        <v>1</v>
      </c>
      <c r="BW75" s="13">
        <f t="shared" si="85"/>
        <v>0</v>
      </c>
      <c r="BX75" s="13">
        <f t="shared" si="55"/>
        <v>1</v>
      </c>
      <c r="BY75" s="16">
        <f t="shared" si="56"/>
        <v>0</v>
      </c>
      <c r="BZ75" s="17">
        <f t="shared" si="57"/>
        <v>0</v>
      </c>
      <c r="CA75" s="16">
        <f t="shared" si="58"/>
        <v>0</v>
      </c>
      <c r="CC75" s="13">
        <f t="shared" si="86"/>
        <v>1</v>
      </c>
      <c r="CD75" s="13">
        <f t="shared" si="87"/>
        <v>0</v>
      </c>
      <c r="CE75" s="13">
        <f t="shared" si="59"/>
        <v>1</v>
      </c>
      <c r="CF75" s="16">
        <f t="shared" si="60"/>
        <v>0</v>
      </c>
      <c r="CG75" s="17">
        <f t="shared" si="61"/>
        <v>0</v>
      </c>
      <c r="CH75" s="16">
        <f t="shared" si="62"/>
        <v>0</v>
      </c>
      <c r="CJ75" s="13">
        <f t="shared" si="88"/>
        <v>1</v>
      </c>
      <c r="CK75" s="13">
        <f t="shared" si="89"/>
        <v>0</v>
      </c>
      <c r="CL75" s="13">
        <f t="shared" si="63"/>
        <v>1</v>
      </c>
      <c r="CM75" s="16">
        <f t="shared" si="64"/>
        <v>0</v>
      </c>
      <c r="CN75" s="17">
        <f t="shared" si="65"/>
        <v>0</v>
      </c>
      <c r="CO75" s="16">
        <f t="shared" si="66"/>
        <v>0</v>
      </c>
      <c r="CQ75" s="16">
        <f t="shared" si="90"/>
        <v>0</v>
      </c>
      <c r="CR75" s="16">
        <f>CQ75-ROUNDDOWN(コマンド生成ツール!$D$25,0)</f>
        <v>0</v>
      </c>
      <c r="CS75" s="16">
        <v>8</v>
      </c>
    </row>
    <row r="76" spans="2:97" x14ac:dyDescent="0.15">
      <c r="B76" s="8">
        <f t="shared" si="91"/>
        <v>43</v>
      </c>
      <c r="C76" s="8">
        <f t="shared" si="12"/>
        <v>0</v>
      </c>
      <c r="D76" s="8">
        <f t="shared" si="13"/>
        <v>43</v>
      </c>
      <c r="E76" s="16">
        <f t="shared" si="14"/>
        <v>53.830696078538324</v>
      </c>
      <c r="F76" s="13">
        <f t="shared" si="15"/>
        <v>0.99997517407376391</v>
      </c>
      <c r="G76" s="13">
        <f t="shared" si="16"/>
        <v>7.0463633276705816E-3</v>
      </c>
      <c r="H76" s="13">
        <f t="shared" si="17"/>
        <v>0.99990069752770894</v>
      </c>
      <c r="I76" s="13">
        <f t="shared" si="18"/>
        <v>1.4092376790348752E-2</v>
      </c>
      <c r="K76" s="13">
        <f t="shared" si="19"/>
        <v>1</v>
      </c>
      <c r="L76" s="13">
        <f t="shared" si="20"/>
        <v>0</v>
      </c>
      <c r="M76" s="13">
        <f t="shared" si="92"/>
        <v>1</v>
      </c>
      <c r="N76" s="16">
        <f t="shared" si="67"/>
        <v>0</v>
      </c>
      <c r="O76" s="17">
        <f t="shared" si="21"/>
        <v>0</v>
      </c>
      <c r="P76" s="16">
        <f t="shared" si="22"/>
        <v>0</v>
      </c>
      <c r="R76" s="13">
        <f t="shared" si="68"/>
        <v>1</v>
      </c>
      <c r="S76" s="13">
        <f t="shared" si="69"/>
        <v>0</v>
      </c>
      <c r="T76" s="13">
        <f t="shared" si="23"/>
        <v>1</v>
      </c>
      <c r="U76" s="16">
        <f t="shared" si="24"/>
        <v>0</v>
      </c>
      <c r="V76" s="17">
        <f t="shared" si="25"/>
        <v>0</v>
      </c>
      <c r="W76" s="16">
        <f t="shared" si="26"/>
        <v>0</v>
      </c>
      <c r="Y76" s="13">
        <f t="shared" si="70"/>
        <v>1</v>
      </c>
      <c r="Z76" s="13">
        <f t="shared" si="71"/>
        <v>0</v>
      </c>
      <c r="AA76" s="13">
        <f t="shared" si="27"/>
        <v>1</v>
      </c>
      <c r="AB76" s="16">
        <f t="shared" si="28"/>
        <v>0</v>
      </c>
      <c r="AC76" s="17">
        <f t="shared" si="29"/>
        <v>0</v>
      </c>
      <c r="AD76" s="16">
        <f t="shared" si="30"/>
        <v>0</v>
      </c>
      <c r="AF76" s="13">
        <f t="shared" si="72"/>
        <v>1</v>
      </c>
      <c r="AG76" s="13">
        <f t="shared" si="73"/>
        <v>0</v>
      </c>
      <c r="AH76" s="13">
        <f t="shared" si="31"/>
        <v>1</v>
      </c>
      <c r="AI76" s="16">
        <f t="shared" si="32"/>
        <v>0</v>
      </c>
      <c r="AJ76" s="17">
        <f t="shared" si="33"/>
        <v>0</v>
      </c>
      <c r="AK76" s="16">
        <f t="shared" si="34"/>
        <v>0</v>
      </c>
      <c r="AM76" s="13">
        <f t="shared" si="74"/>
        <v>1</v>
      </c>
      <c r="AN76" s="13">
        <f t="shared" si="75"/>
        <v>0</v>
      </c>
      <c r="AO76" s="13">
        <f t="shared" si="35"/>
        <v>1</v>
      </c>
      <c r="AP76" s="16">
        <f t="shared" si="36"/>
        <v>0</v>
      </c>
      <c r="AQ76" s="17">
        <f t="shared" si="37"/>
        <v>0</v>
      </c>
      <c r="AR76" s="16">
        <f t="shared" si="38"/>
        <v>0</v>
      </c>
      <c r="AT76" s="13">
        <f t="shared" si="76"/>
        <v>1</v>
      </c>
      <c r="AU76" s="13">
        <f t="shared" si="77"/>
        <v>0</v>
      </c>
      <c r="AV76" s="13">
        <f t="shared" si="39"/>
        <v>1</v>
      </c>
      <c r="AW76" s="16">
        <f t="shared" si="40"/>
        <v>0</v>
      </c>
      <c r="AX76" s="17">
        <f t="shared" si="41"/>
        <v>0</v>
      </c>
      <c r="AY76" s="16">
        <f t="shared" si="42"/>
        <v>0</v>
      </c>
      <c r="BA76" s="13">
        <f t="shared" si="78"/>
        <v>1</v>
      </c>
      <c r="BB76" s="13">
        <f t="shared" si="79"/>
        <v>0</v>
      </c>
      <c r="BC76" s="13">
        <f t="shared" si="43"/>
        <v>1</v>
      </c>
      <c r="BD76" s="16">
        <f t="shared" si="44"/>
        <v>0</v>
      </c>
      <c r="BE76" s="17">
        <f t="shared" si="45"/>
        <v>0</v>
      </c>
      <c r="BF76" s="16">
        <f t="shared" si="46"/>
        <v>0</v>
      </c>
      <c r="BH76" s="13">
        <f t="shared" si="80"/>
        <v>1</v>
      </c>
      <c r="BI76" s="13">
        <f t="shared" si="81"/>
        <v>0</v>
      </c>
      <c r="BJ76" s="13">
        <f t="shared" si="47"/>
        <v>1</v>
      </c>
      <c r="BK76" s="16">
        <f t="shared" si="48"/>
        <v>0</v>
      </c>
      <c r="BL76" s="17">
        <f t="shared" si="49"/>
        <v>0</v>
      </c>
      <c r="BM76" s="16">
        <f t="shared" si="50"/>
        <v>0</v>
      </c>
      <c r="BO76" s="13">
        <f t="shared" si="82"/>
        <v>1</v>
      </c>
      <c r="BP76" s="13">
        <f t="shared" si="83"/>
        <v>0</v>
      </c>
      <c r="BQ76" s="13">
        <f t="shared" si="51"/>
        <v>1</v>
      </c>
      <c r="BR76" s="16">
        <f t="shared" si="52"/>
        <v>0</v>
      </c>
      <c r="BS76" s="17">
        <f t="shared" si="53"/>
        <v>0</v>
      </c>
      <c r="BT76" s="16">
        <f t="shared" si="54"/>
        <v>0</v>
      </c>
      <c r="BV76" s="13">
        <f t="shared" si="84"/>
        <v>1</v>
      </c>
      <c r="BW76" s="13">
        <f t="shared" si="85"/>
        <v>0</v>
      </c>
      <c r="BX76" s="13">
        <f t="shared" si="55"/>
        <v>1</v>
      </c>
      <c r="BY76" s="16">
        <f t="shared" si="56"/>
        <v>0</v>
      </c>
      <c r="BZ76" s="17">
        <f t="shared" si="57"/>
        <v>0</v>
      </c>
      <c r="CA76" s="16">
        <f t="shared" si="58"/>
        <v>0</v>
      </c>
      <c r="CC76" s="13">
        <f t="shared" si="86"/>
        <v>1</v>
      </c>
      <c r="CD76" s="13">
        <f t="shared" si="87"/>
        <v>0</v>
      </c>
      <c r="CE76" s="13">
        <f t="shared" si="59"/>
        <v>1</v>
      </c>
      <c r="CF76" s="16">
        <f t="shared" si="60"/>
        <v>0</v>
      </c>
      <c r="CG76" s="17">
        <f t="shared" si="61"/>
        <v>0</v>
      </c>
      <c r="CH76" s="16">
        <f t="shared" si="62"/>
        <v>0</v>
      </c>
      <c r="CJ76" s="13">
        <f t="shared" si="88"/>
        <v>1</v>
      </c>
      <c r="CK76" s="13">
        <f t="shared" si="89"/>
        <v>0</v>
      </c>
      <c r="CL76" s="13">
        <f t="shared" si="63"/>
        <v>1</v>
      </c>
      <c r="CM76" s="16">
        <f t="shared" si="64"/>
        <v>0</v>
      </c>
      <c r="CN76" s="17">
        <f t="shared" si="65"/>
        <v>0</v>
      </c>
      <c r="CO76" s="16">
        <f t="shared" si="66"/>
        <v>0</v>
      </c>
      <c r="CQ76" s="16">
        <f t="shared" si="90"/>
        <v>0</v>
      </c>
      <c r="CR76" s="16">
        <f>CQ76-ROUNDDOWN(コマンド生成ツール!$D$25,0)</f>
        <v>0</v>
      </c>
      <c r="CS76" s="16">
        <v>8</v>
      </c>
    </row>
    <row r="77" spans="2:97" x14ac:dyDescent="0.15">
      <c r="B77" s="8">
        <f t="shared" si="91"/>
        <v>44</v>
      </c>
      <c r="C77" s="8">
        <f t="shared" si="12"/>
        <v>0</v>
      </c>
      <c r="D77" s="8">
        <f t="shared" si="13"/>
        <v>44</v>
      </c>
      <c r="E77" s="16">
        <f t="shared" si="14"/>
        <v>55.084574066763324</v>
      </c>
      <c r="F77" s="13">
        <f t="shared" si="15"/>
        <v>0.99997400406897563</v>
      </c>
      <c r="G77" s="13">
        <f t="shared" si="16"/>
        <v>7.2104914021323468E-3</v>
      </c>
      <c r="H77" s="13">
        <f t="shared" si="17"/>
        <v>0.99989601762747959</v>
      </c>
      <c r="I77" s="13">
        <f t="shared" si="18"/>
        <v>1.442060791739041E-2</v>
      </c>
      <c r="K77" s="13">
        <f t="shared" si="19"/>
        <v>1</v>
      </c>
      <c r="L77" s="13">
        <f t="shared" si="20"/>
        <v>0</v>
      </c>
      <c r="M77" s="13">
        <f t="shared" si="92"/>
        <v>1</v>
      </c>
      <c r="N77" s="16">
        <f t="shared" si="67"/>
        <v>0</v>
      </c>
      <c r="O77" s="17">
        <f t="shared" si="21"/>
        <v>0</v>
      </c>
      <c r="P77" s="16">
        <f t="shared" si="22"/>
        <v>0</v>
      </c>
      <c r="R77" s="13">
        <f t="shared" si="68"/>
        <v>1</v>
      </c>
      <c r="S77" s="13">
        <f t="shared" si="69"/>
        <v>0</v>
      </c>
      <c r="T77" s="13">
        <f t="shared" si="23"/>
        <v>1</v>
      </c>
      <c r="U77" s="16">
        <f t="shared" si="24"/>
        <v>0</v>
      </c>
      <c r="V77" s="17">
        <f t="shared" si="25"/>
        <v>0</v>
      </c>
      <c r="W77" s="16">
        <f t="shared" si="26"/>
        <v>0</v>
      </c>
      <c r="Y77" s="13">
        <f t="shared" si="70"/>
        <v>1</v>
      </c>
      <c r="Z77" s="13">
        <f t="shared" si="71"/>
        <v>0</v>
      </c>
      <c r="AA77" s="13">
        <f t="shared" si="27"/>
        <v>1</v>
      </c>
      <c r="AB77" s="16">
        <f t="shared" si="28"/>
        <v>0</v>
      </c>
      <c r="AC77" s="17">
        <f t="shared" si="29"/>
        <v>0</v>
      </c>
      <c r="AD77" s="16">
        <f t="shared" si="30"/>
        <v>0</v>
      </c>
      <c r="AF77" s="13">
        <f t="shared" si="72"/>
        <v>1</v>
      </c>
      <c r="AG77" s="13">
        <f t="shared" si="73"/>
        <v>0</v>
      </c>
      <c r="AH77" s="13">
        <f t="shared" si="31"/>
        <v>1</v>
      </c>
      <c r="AI77" s="16">
        <f t="shared" si="32"/>
        <v>0</v>
      </c>
      <c r="AJ77" s="17">
        <f t="shared" si="33"/>
        <v>0</v>
      </c>
      <c r="AK77" s="16">
        <f t="shared" si="34"/>
        <v>0</v>
      </c>
      <c r="AM77" s="13">
        <f t="shared" si="74"/>
        <v>1</v>
      </c>
      <c r="AN77" s="13">
        <f t="shared" si="75"/>
        <v>0</v>
      </c>
      <c r="AO77" s="13">
        <f t="shared" si="35"/>
        <v>1</v>
      </c>
      <c r="AP77" s="16">
        <f t="shared" si="36"/>
        <v>0</v>
      </c>
      <c r="AQ77" s="17">
        <f t="shared" si="37"/>
        <v>0</v>
      </c>
      <c r="AR77" s="16">
        <f t="shared" si="38"/>
        <v>0</v>
      </c>
      <c r="AT77" s="13">
        <f t="shared" si="76"/>
        <v>1</v>
      </c>
      <c r="AU77" s="13">
        <f t="shared" si="77"/>
        <v>0</v>
      </c>
      <c r="AV77" s="13">
        <f t="shared" si="39"/>
        <v>1</v>
      </c>
      <c r="AW77" s="16">
        <f t="shared" si="40"/>
        <v>0</v>
      </c>
      <c r="AX77" s="17">
        <f t="shared" si="41"/>
        <v>0</v>
      </c>
      <c r="AY77" s="16">
        <f t="shared" si="42"/>
        <v>0</v>
      </c>
      <c r="BA77" s="13">
        <f t="shared" si="78"/>
        <v>1</v>
      </c>
      <c r="BB77" s="13">
        <f t="shared" si="79"/>
        <v>0</v>
      </c>
      <c r="BC77" s="13">
        <f t="shared" si="43"/>
        <v>1</v>
      </c>
      <c r="BD77" s="16">
        <f t="shared" si="44"/>
        <v>0</v>
      </c>
      <c r="BE77" s="17">
        <f t="shared" si="45"/>
        <v>0</v>
      </c>
      <c r="BF77" s="16">
        <f t="shared" si="46"/>
        <v>0</v>
      </c>
      <c r="BH77" s="13">
        <f t="shared" si="80"/>
        <v>1</v>
      </c>
      <c r="BI77" s="13">
        <f t="shared" si="81"/>
        <v>0</v>
      </c>
      <c r="BJ77" s="13">
        <f t="shared" si="47"/>
        <v>1</v>
      </c>
      <c r="BK77" s="16">
        <f t="shared" si="48"/>
        <v>0</v>
      </c>
      <c r="BL77" s="17">
        <f t="shared" si="49"/>
        <v>0</v>
      </c>
      <c r="BM77" s="16">
        <f t="shared" si="50"/>
        <v>0</v>
      </c>
      <c r="BO77" s="13">
        <f t="shared" si="82"/>
        <v>1</v>
      </c>
      <c r="BP77" s="13">
        <f t="shared" si="83"/>
        <v>0</v>
      </c>
      <c r="BQ77" s="13">
        <f t="shared" si="51"/>
        <v>1</v>
      </c>
      <c r="BR77" s="16">
        <f t="shared" si="52"/>
        <v>0</v>
      </c>
      <c r="BS77" s="17">
        <f t="shared" si="53"/>
        <v>0</v>
      </c>
      <c r="BT77" s="16">
        <f t="shared" si="54"/>
        <v>0</v>
      </c>
      <c r="BV77" s="13">
        <f t="shared" si="84"/>
        <v>1</v>
      </c>
      <c r="BW77" s="13">
        <f t="shared" si="85"/>
        <v>0</v>
      </c>
      <c r="BX77" s="13">
        <f t="shared" si="55"/>
        <v>1</v>
      </c>
      <c r="BY77" s="16">
        <f t="shared" si="56"/>
        <v>0</v>
      </c>
      <c r="BZ77" s="17">
        <f t="shared" si="57"/>
        <v>0</v>
      </c>
      <c r="CA77" s="16">
        <f t="shared" si="58"/>
        <v>0</v>
      </c>
      <c r="CC77" s="13">
        <f t="shared" si="86"/>
        <v>1</v>
      </c>
      <c r="CD77" s="13">
        <f t="shared" si="87"/>
        <v>0</v>
      </c>
      <c r="CE77" s="13">
        <f t="shared" si="59"/>
        <v>1</v>
      </c>
      <c r="CF77" s="16">
        <f t="shared" si="60"/>
        <v>0</v>
      </c>
      <c r="CG77" s="17">
        <f t="shared" si="61"/>
        <v>0</v>
      </c>
      <c r="CH77" s="16">
        <f t="shared" si="62"/>
        <v>0</v>
      </c>
      <c r="CJ77" s="13">
        <f t="shared" si="88"/>
        <v>1</v>
      </c>
      <c r="CK77" s="13">
        <f t="shared" si="89"/>
        <v>0</v>
      </c>
      <c r="CL77" s="13">
        <f t="shared" si="63"/>
        <v>1</v>
      </c>
      <c r="CM77" s="16">
        <f t="shared" si="64"/>
        <v>0</v>
      </c>
      <c r="CN77" s="17">
        <f t="shared" si="65"/>
        <v>0</v>
      </c>
      <c r="CO77" s="16">
        <f t="shared" si="66"/>
        <v>0</v>
      </c>
      <c r="CQ77" s="16">
        <f t="shared" si="90"/>
        <v>0</v>
      </c>
      <c r="CR77" s="16">
        <f>CQ77-ROUNDDOWN(コマンド生成ツール!$D$25,0)</f>
        <v>0</v>
      </c>
      <c r="CS77" s="16">
        <v>8</v>
      </c>
    </row>
    <row r="78" spans="2:97" x14ac:dyDescent="0.15">
      <c r="B78" s="8">
        <f t="shared" si="91"/>
        <v>45</v>
      </c>
      <c r="C78" s="8">
        <f t="shared" si="12"/>
        <v>0</v>
      </c>
      <c r="D78" s="8">
        <f t="shared" si="13"/>
        <v>45</v>
      </c>
      <c r="E78" s="16">
        <f t="shared" si="14"/>
        <v>56.367658625289081</v>
      </c>
      <c r="F78" s="13">
        <f t="shared" si="15"/>
        <v>0.99997277892404957</v>
      </c>
      <c r="G78" s="13">
        <f t="shared" si="16"/>
        <v>7.3784423094442435E-3</v>
      </c>
      <c r="H78" s="13">
        <f t="shared" si="17"/>
        <v>0.99989111717817236</v>
      </c>
      <c r="I78" s="13">
        <f t="shared" si="18"/>
        <v>1.4756482920611486E-2</v>
      </c>
      <c r="K78" s="13">
        <f t="shared" si="19"/>
        <v>1</v>
      </c>
      <c r="L78" s="13">
        <f t="shared" si="20"/>
        <v>0</v>
      </c>
      <c r="M78" s="13">
        <f t="shared" si="92"/>
        <v>1</v>
      </c>
      <c r="N78" s="16">
        <f t="shared" si="67"/>
        <v>0</v>
      </c>
      <c r="O78" s="17">
        <f t="shared" si="21"/>
        <v>0</v>
      </c>
      <c r="P78" s="16">
        <f t="shared" si="22"/>
        <v>0</v>
      </c>
      <c r="R78" s="13">
        <f t="shared" si="68"/>
        <v>1</v>
      </c>
      <c r="S78" s="13">
        <f t="shared" si="69"/>
        <v>0</v>
      </c>
      <c r="T78" s="13">
        <f t="shared" si="23"/>
        <v>1</v>
      </c>
      <c r="U78" s="16">
        <f t="shared" si="24"/>
        <v>0</v>
      </c>
      <c r="V78" s="17">
        <f t="shared" si="25"/>
        <v>0</v>
      </c>
      <c r="W78" s="16">
        <f t="shared" si="26"/>
        <v>0</v>
      </c>
      <c r="Y78" s="13">
        <f t="shared" si="70"/>
        <v>1</v>
      </c>
      <c r="Z78" s="13">
        <f t="shared" si="71"/>
        <v>0</v>
      </c>
      <c r="AA78" s="13">
        <f t="shared" si="27"/>
        <v>1</v>
      </c>
      <c r="AB78" s="16">
        <f t="shared" si="28"/>
        <v>0</v>
      </c>
      <c r="AC78" s="17">
        <f t="shared" si="29"/>
        <v>0</v>
      </c>
      <c r="AD78" s="16">
        <f t="shared" si="30"/>
        <v>0</v>
      </c>
      <c r="AF78" s="13">
        <f t="shared" si="72"/>
        <v>1</v>
      </c>
      <c r="AG78" s="13">
        <f t="shared" si="73"/>
        <v>0</v>
      </c>
      <c r="AH78" s="13">
        <f t="shared" si="31"/>
        <v>1</v>
      </c>
      <c r="AI78" s="16">
        <f t="shared" si="32"/>
        <v>0</v>
      </c>
      <c r="AJ78" s="17">
        <f t="shared" si="33"/>
        <v>0</v>
      </c>
      <c r="AK78" s="16">
        <f t="shared" si="34"/>
        <v>0</v>
      </c>
      <c r="AM78" s="13">
        <f t="shared" si="74"/>
        <v>1</v>
      </c>
      <c r="AN78" s="13">
        <f t="shared" si="75"/>
        <v>0</v>
      </c>
      <c r="AO78" s="13">
        <f t="shared" si="35"/>
        <v>1</v>
      </c>
      <c r="AP78" s="16">
        <f t="shared" si="36"/>
        <v>0</v>
      </c>
      <c r="AQ78" s="17">
        <f t="shared" si="37"/>
        <v>0</v>
      </c>
      <c r="AR78" s="16">
        <f t="shared" si="38"/>
        <v>0</v>
      </c>
      <c r="AT78" s="13">
        <f t="shared" si="76"/>
        <v>1</v>
      </c>
      <c r="AU78" s="13">
        <f t="shared" si="77"/>
        <v>0</v>
      </c>
      <c r="AV78" s="13">
        <f t="shared" si="39"/>
        <v>1</v>
      </c>
      <c r="AW78" s="16">
        <f t="shared" si="40"/>
        <v>0</v>
      </c>
      <c r="AX78" s="17">
        <f t="shared" si="41"/>
        <v>0</v>
      </c>
      <c r="AY78" s="16">
        <f t="shared" si="42"/>
        <v>0</v>
      </c>
      <c r="BA78" s="13">
        <f t="shared" si="78"/>
        <v>1</v>
      </c>
      <c r="BB78" s="13">
        <f t="shared" si="79"/>
        <v>0</v>
      </c>
      <c r="BC78" s="13">
        <f t="shared" si="43"/>
        <v>1</v>
      </c>
      <c r="BD78" s="16">
        <f t="shared" si="44"/>
        <v>0</v>
      </c>
      <c r="BE78" s="17">
        <f t="shared" si="45"/>
        <v>0</v>
      </c>
      <c r="BF78" s="16">
        <f t="shared" si="46"/>
        <v>0</v>
      </c>
      <c r="BH78" s="13">
        <f t="shared" si="80"/>
        <v>1</v>
      </c>
      <c r="BI78" s="13">
        <f t="shared" si="81"/>
        <v>0</v>
      </c>
      <c r="BJ78" s="13">
        <f t="shared" si="47"/>
        <v>1</v>
      </c>
      <c r="BK78" s="16">
        <f t="shared" si="48"/>
        <v>0</v>
      </c>
      <c r="BL78" s="17">
        <f t="shared" si="49"/>
        <v>0</v>
      </c>
      <c r="BM78" s="16">
        <f t="shared" si="50"/>
        <v>0</v>
      </c>
      <c r="BO78" s="13">
        <f t="shared" si="82"/>
        <v>1</v>
      </c>
      <c r="BP78" s="13">
        <f t="shared" si="83"/>
        <v>0</v>
      </c>
      <c r="BQ78" s="13">
        <f t="shared" si="51"/>
        <v>1</v>
      </c>
      <c r="BR78" s="16">
        <f t="shared" si="52"/>
        <v>0</v>
      </c>
      <c r="BS78" s="17">
        <f t="shared" si="53"/>
        <v>0</v>
      </c>
      <c r="BT78" s="16">
        <f t="shared" si="54"/>
        <v>0</v>
      </c>
      <c r="BV78" s="13">
        <f t="shared" si="84"/>
        <v>1</v>
      </c>
      <c r="BW78" s="13">
        <f t="shared" si="85"/>
        <v>0</v>
      </c>
      <c r="BX78" s="13">
        <f t="shared" si="55"/>
        <v>1</v>
      </c>
      <c r="BY78" s="16">
        <f t="shared" si="56"/>
        <v>0</v>
      </c>
      <c r="BZ78" s="17">
        <f t="shared" si="57"/>
        <v>0</v>
      </c>
      <c r="CA78" s="16">
        <f t="shared" si="58"/>
        <v>0</v>
      </c>
      <c r="CC78" s="13">
        <f t="shared" si="86"/>
        <v>1</v>
      </c>
      <c r="CD78" s="13">
        <f t="shared" si="87"/>
        <v>0</v>
      </c>
      <c r="CE78" s="13">
        <f t="shared" si="59"/>
        <v>1</v>
      </c>
      <c r="CF78" s="16">
        <f t="shared" si="60"/>
        <v>0</v>
      </c>
      <c r="CG78" s="17">
        <f t="shared" si="61"/>
        <v>0</v>
      </c>
      <c r="CH78" s="16">
        <f t="shared" si="62"/>
        <v>0</v>
      </c>
      <c r="CJ78" s="13">
        <f t="shared" si="88"/>
        <v>1</v>
      </c>
      <c r="CK78" s="13">
        <f t="shared" si="89"/>
        <v>0</v>
      </c>
      <c r="CL78" s="13">
        <f t="shared" si="63"/>
        <v>1</v>
      </c>
      <c r="CM78" s="16">
        <f t="shared" si="64"/>
        <v>0</v>
      </c>
      <c r="CN78" s="17">
        <f t="shared" si="65"/>
        <v>0</v>
      </c>
      <c r="CO78" s="16">
        <f t="shared" si="66"/>
        <v>0</v>
      </c>
      <c r="CQ78" s="16">
        <f t="shared" si="90"/>
        <v>0</v>
      </c>
      <c r="CR78" s="16">
        <f>CQ78-ROUNDDOWN(コマンド生成ツール!$D$25,0)</f>
        <v>0</v>
      </c>
      <c r="CS78" s="16">
        <v>8</v>
      </c>
    </row>
    <row r="79" spans="2:97" x14ac:dyDescent="0.15">
      <c r="B79" s="8">
        <f t="shared" si="91"/>
        <v>46</v>
      </c>
      <c r="C79" s="8">
        <f t="shared" si="12"/>
        <v>0</v>
      </c>
      <c r="D79" s="8">
        <f t="shared" si="13"/>
        <v>46</v>
      </c>
      <c r="E79" s="16">
        <f t="shared" si="14"/>
        <v>57.680630062532117</v>
      </c>
      <c r="F79" s="13">
        <f t="shared" si="15"/>
        <v>0.99997149604035829</v>
      </c>
      <c r="G79" s="13">
        <f t="shared" si="16"/>
        <v>7.5503050804383602E-3</v>
      </c>
      <c r="H79" s="13">
        <f t="shared" si="17"/>
        <v>0.99988598578638466</v>
      </c>
      <c r="I79" s="13">
        <f t="shared" si="18"/>
        <v>1.510017973369413E-2</v>
      </c>
      <c r="K79" s="13">
        <f t="shared" si="19"/>
        <v>1</v>
      </c>
      <c r="L79" s="13">
        <f t="shared" si="20"/>
        <v>0</v>
      </c>
      <c r="M79" s="13">
        <f t="shared" si="92"/>
        <v>1</v>
      </c>
      <c r="N79" s="16">
        <f t="shared" si="67"/>
        <v>0</v>
      </c>
      <c r="O79" s="17">
        <f t="shared" si="21"/>
        <v>0</v>
      </c>
      <c r="P79" s="16">
        <f t="shared" si="22"/>
        <v>0</v>
      </c>
      <c r="R79" s="13">
        <f t="shared" si="68"/>
        <v>1</v>
      </c>
      <c r="S79" s="13">
        <f t="shared" si="69"/>
        <v>0</v>
      </c>
      <c r="T79" s="13">
        <f t="shared" si="23"/>
        <v>1</v>
      </c>
      <c r="U79" s="16">
        <f t="shared" si="24"/>
        <v>0</v>
      </c>
      <c r="V79" s="17">
        <f t="shared" si="25"/>
        <v>0</v>
      </c>
      <c r="W79" s="16">
        <f t="shared" si="26"/>
        <v>0</v>
      </c>
      <c r="Y79" s="13">
        <f t="shared" si="70"/>
        <v>1</v>
      </c>
      <c r="Z79" s="13">
        <f t="shared" si="71"/>
        <v>0</v>
      </c>
      <c r="AA79" s="13">
        <f t="shared" si="27"/>
        <v>1</v>
      </c>
      <c r="AB79" s="16">
        <f t="shared" si="28"/>
        <v>0</v>
      </c>
      <c r="AC79" s="17">
        <f t="shared" si="29"/>
        <v>0</v>
      </c>
      <c r="AD79" s="16">
        <f t="shared" si="30"/>
        <v>0</v>
      </c>
      <c r="AF79" s="13">
        <f t="shared" si="72"/>
        <v>1</v>
      </c>
      <c r="AG79" s="13">
        <f t="shared" si="73"/>
        <v>0</v>
      </c>
      <c r="AH79" s="13">
        <f t="shared" si="31"/>
        <v>1</v>
      </c>
      <c r="AI79" s="16">
        <f t="shared" si="32"/>
        <v>0</v>
      </c>
      <c r="AJ79" s="17">
        <f t="shared" si="33"/>
        <v>0</v>
      </c>
      <c r="AK79" s="16">
        <f t="shared" si="34"/>
        <v>0</v>
      </c>
      <c r="AM79" s="13">
        <f t="shared" si="74"/>
        <v>1</v>
      </c>
      <c r="AN79" s="13">
        <f t="shared" si="75"/>
        <v>0</v>
      </c>
      <c r="AO79" s="13">
        <f t="shared" si="35"/>
        <v>1</v>
      </c>
      <c r="AP79" s="16">
        <f t="shared" si="36"/>
        <v>0</v>
      </c>
      <c r="AQ79" s="17">
        <f t="shared" si="37"/>
        <v>0</v>
      </c>
      <c r="AR79" s="16">
        <f t="shared" si="38"/>
        <v>0</v>
      </c>
      <c r="AT79" s="13">
        <f t="shared" si="76"/>
        <v>1</v>
      </c>
      <c r="AU79" s="13">
        <f t="shared" si="77"/>
        <v>0</v>
      </c>
      <c r="AV79" s="13">
        <f t="shared" si="39"/>
        <v>1</v>
      </c>
      <c r="AW79" s="16">
        <f t="shared" si="40"/>
        <v>0</v>
      </c>
      <c r="AX79" s="17">
        <f t="shared" si="41"/>
        <v>0</v>
      </c>
      <c r="AY79" s="16">
        <f t="shared" si="42"/>
        <v>0</v>
      </c>
      <c r="BA79" s="13">
        <f t="shared" si="78"/>
        <v>1</v>
      </c>
      <c r="BB79" s="13">
        <f t="shared" si="79"/>
        <v>0</v>
      </c>
      <c r="BC79" s="13">
        <f t="shared" si="43"/>
        <v>1</v>
      </c>
      <c r="BD79" s="16">
        <f t="shared" si="44"/>
        <v>0</v>
      </c>
      <c r="BE79" s="17">
        <f t="shared" si="45"/>
        <v>0</v>
      </c>
      <c r="BF79" s="16">
        <f t="shared" si="46"/>
        <v>0</v>
      </c>
      <c r="BH79" s="13">
        <f t="shared" si="80"/>
        <v>1</v>
      </c>
      <c r="BI79" s="13">
        <f t="shared" si="81"/>
        <v>0</v>
      </c>
      <c r="BJ79" s="13">
        <f t="shared" si="47"/>
        <v>1</v>
      </c>
      <c r="BK79" s="16">
        <f t="shared" si="48"/>
        <v>0</v>
      </c>
      <c r="BL79" s="17">
        <f t="shared" si="49"/>
        <v>0</v>
      </c>
      <c r="BM79" s="16">
        <f t="shared" si="50"/>
        <v>0</v>
      </c>
      <c r="BO79" s="13">
        <f t="shared" si="82"/>
        <v>1</v>
      </c>
      <c r="BP79" s="13">
        <f t="shared" si="83"/>
        <v>0</v>
      </c>
      <c r="BQ79" s="13">
        <f t="shared" si="51"/>
        <v>1</v>
      </c>
      <c r="BR79" s="16">
        <f t="shared" si="52"/>
        <v>0</v>
      </c>
      <c r="BS79" s="17">
        <f t="shared" si="53"/>
        <v>0</v>
      </c>
      <c r="BT79" s="16">
        <f t="shared" si="54"/>
        <v>0</v>
      </c>
      <c r="BV79" s="13">
        <f t="shared" si="84"/>
        <v>1</v>
      </c>
      <c r="BW79" s="13">
        <f t="shared" si="85"/>
        <v>0</v>
      </c>
      <c r="BX79" s="13">
        <f t="shared" si="55"/>
        <v>1</v>
      </c>
      <c r="BY79" s="16">
        <f t="shared" si="56"/>
        <v>0</v>
      </c>
      <c r="BZ79" s="17">
        <f t="shared" si="57"/>
        <v>0</v>
      </c>
      <c r="CA79" s="16">
        <f t="shared" si="58"/>
        <v>0</v>
      </c>
      <c r="CC79" s="13">
        <f t="shared" si="86"/>
        <v>1</v>
      </c>
      <c r="CD79" s="13">
        <f t="shared" si="87"/>
        <v>0</v>
      </c>
      <c r="CE79" s="13">
        <f t="shared" si="59"/>
        <v>1</v>
      </c>
      <c r="CF79" s="16">
        <f t="shared" si="60"/>
        <v>0</v>
      </c>
      <c r="CG79" s="17">
        <f t="shared" si="61"/>
        <v>0</v>
      </c>
      <c r="CH79" s="16">
        <f t="shared" si="62"/>
        <v>0</v>
      </c>
      <c r="CJ79" s="13">
        <f t="shared" si="88"/>
        <v>1</v>
      </c>
      <c r="CK79" s="13">
        <f t="shared" si="89"/>
        <v>0</v>
      </c>
      <c r="CL79" s="13">
        <f t="shared" si="63"/>
        <v>1</v>
      </c>
      <c r="CM79" s="16">
        <f t="shared" si="64"/>
        <v>0</v>
      </c>
      <c r="CN79" s="17">
        <f t="shared" si="65"/>
        <v>0</v>
      </c>
      <c r="CO79" s="16">
        <f t="shared" si="66"/>
        <v>0</v>
      </c>
      <c r="CQ79" s="16">
        <f t="shared" si="90"/>
        <v>0</v>
      </c>
      <c r="CR79" s="16">
        <f>CQ79-ROUNDDOWN(コマンド生成ツール!$D$25,0)</f>
        <v>0</v>
      </c>
      <c r="CS79" s="16">
        <v>8</v>
      </c>
    </row>
    <row r="80" spans="2:97" x14ac:dyDescent="0.15">
      <c r="B80" s="8">
        <f t="shared" si="91"/>
        <v>47</v>
      </c>
      <c r="C80" s="8">
        <f t="shared" si="12"/>
        <v>0</v>
      </c>
      <c r="D80" s="8">
        <f t="shared" si="13"/>
        <v>47</v>
      </c>
      <c r="E80" s="16">
        <f t="shared" si="14"/>
        <v>59.024184533327713</v>
      </c>
      <c r="F80" s="13">
        <f t="shared" si="15"/>
        <v>0.99997015269680933</v>
      </c>
      <c r="G80" s="13">
        <f t="shared" si="16"/>
        <v>7.7261708187125614E-3</v>
      </c>
      <c r="H80" s="13">
        <f t="shared" si="17"/>
        <v>0.9998806125689601</v>
      </c>
      <c r="I80" s="13">
        <f t="shared" si="18"/>
        <v>1.5451880426699264E-2</v>
      </c>
      <c r="K80" s="13">
        <f t="shared" si="19"/>
        <v>1</v>
      </c>
      <c r="L80" s="13">
        <f t="shared" si="20"/>
        <v>0</v>
      </c>
      <c r="M80" s="13">
        <f t="shared" si="92"/>
        <v>1</v>
      </c>
      <c r="N80" s="16">
        <f t="shared" si="67"/>
        <v>0</v>
      </c>
      <c r="O80" s="17">
        <f t="shared" si="21"/>
        <v>0</v>
      </c>
      <c r="P80" s="16">
        <f t="shared" si="22"/>
        <v>0</v>
      </c>
      <c r="R80" s="13">
        <f t="shared" si="68"/>
        <v>1</v>
      </c>
      <c r="S80" s="13">
        <f t="shared" si="69"/>
        <v>0</v>
      </c>
      <c r="T80" s="13">
        <f t="shared" si="23"/>
        <v>1</v>
      </c>
      <c r="U80" s="16">
        <f t="shared" si="24"/>
        <v>0</v>
      </c>
      <c r="V80" s="17">
        <f t="shared" si="25"/>
        <v>0</v>
      </c>
      <c r="W80" s="16">
        <f t="shared" si="26"/>
        <v>0</v>
      </c>
      <c r="Y80" s="13">
        <f t="shared" si="70"/>
        <v>1</v>
      </c>
      <c r="Z80" s="13">
        <f t="shared" si="71"/>
        <v>0</v>
      </c>
      <c r="AA80" s="13">
        <f t="shared" si="27"/>
        <v>1</v>
      </c>
      <c r="AB80" s="16">
        <f t="shared" si="28"/>
        <v>0</v>
      </c>
      <c r="AC80" s="17">
        <f t="shared" si="29"/>
        <v>0</v>
      </c>
      <c r="AD80" s="16">
        <f t="shared" si="30"/>
        <v>0</v>
      </c>
      <c r="AF80" s="13">
        <f t="shared" si="72"/>
        <v>1</v>
      </c>
      <c r="AG80" s="13">
        <f t="shared" si="73"/>
        <v>0</v>
      </c>
      <c r="AH80" s="13">
        <f t="shared" si="31"/>
        <v>1</v>
      </c>
      <c r="AI80" s="16">
        <f t="shared" si="32"/>
        <v>0</v>
      </c>
      <c r="AJ80" s="17">
        <f t="shared" si="33"/>
        <v>0</v>
      </c>
      <c r="AK80" s="16">
        <f t="shared" si="34"/>
        <v>0</v>
      </c>
      <c r="AM80" s="13">
        <f t="shared" si="74"/>
        <v>1</v>
      </c>
      <c r="AN80" s="13">
        <f t="shared" si="75"/>
        <v>0</v>
      </c>
      <c r="AO80" s="13">
        <f t="shared" si="35"/>
        <v>1</v>
      </c>
      <c r="AP80" s="16">
        <f t="shared" si="36"/>
        <v>0</v>
      </c>
      <c r="AQ80" s="17">
        <f t="shared" si="37"/>
        <v>0</v>
      </c>
      <c r="AR80" s="16">
        <f t="shared" si="38"/>
        <v>0</v>
      </c>
      <c r="AT80" s="13">
        <f t="shared" si="76"/>
        <v>1</v>
      </c>
      <c r="AU80" s="13">
        <f t="shared" si="77"/>
        <v>0</v>
      </c>
      <c r="AV80" s="13">
        <f t="shared" si="39"/>
        <v>1</v>
      </c>
      <c r="AW80" s="16">
        <f t="shared" si="40"/>
        <v>0</v>
      </c>
      <c r="AX80" s="17">
        <f t="shared" si="41"/>
        <v>0</v>
      </c>
      <c r="AY80" s="16">
        <f t="shared" si="42"/>
        <v>0</v>
      </c>
      <c r="BA80" s="13">
        <f t="shared" si="78"/>
        <v>1</v>
      </c>
      <c r="BB80" s="13">
        <f t="shared" si="79"/>
        <v>0</v>
      </c>
      <c r="BC80" s="13">
        <f t="shared" si="43"/>
        <v>1</v>
      </c>
      <c r="BD80" s="16">
        <f t="shared" si="44"/>
        <v>0</v>
      </c>
      <c r="BE80" s="17">
        <f t="shared" si="45"/>
        <v>0</v>
      </c>
      <c r="BF80" s="16">
        <f t="shared" si="46"/>
        <v>0</v>
      </c>
      <c r="BH80" s="13">
        <f t="shared" si="80"/>
        <v>1</v>
      </c>
      <c r="BI80" s="13">
        <f t="shared" si="81"/>
        <v>0</v>
      </c>
      <c r="BJ80" s="13">
        <f t="shared" si="47"/>
        <v>1</v>
      </c>
      <c r="BK80" s="16">
        <f t="shared" si="48"/>
        <v>0</v>
      </c>
      <c r="BL80" s="17">
        <f t="shared" si="49"/>
        <v>0</v>
      </c>
      <c r="BM80" s="16">
        <f t="shared" si="50"/>
        <v>0</v>
      </c>
      <c r="BO80" s="13">
        <f t="shared" si="82"/>
        <v>1</v>
      </c>
      <c r="BP80" s="13">
        <f t="shared" si="83"/>
        <v>0</v>
      </c>
      <c r="BQ80" s="13">
        <f t="shared" si="51"/>
        <v>1</v>
      </c>
      <c r="BR80" s="16">
        <f t="shared" si="52"/>
        <v>0</v>
      </c>
      <c r="BS80" s="17">
        <f t="shared" si="53"/>
        <v>0</v>
      </c>
      <c r="BT80" s="16">
        <f t="shared" si="54"/>
        <v>0</v>
      </c>
      <c r="BV80" s="13">
        <f t="shared" si="84"/>
        <v>1</v>
      </c>
      <c r="BW80" s="13">
        <f t="shared" si="85"/>
        <v>0</v>
      </c>
      <c r="BX80" s="13">
        <f t="shared" si="55"/>
        <v>1</v>
      </c>
      <c r="BY80" s="16">
        <f t="shared" si="56"/>
        <v>0</v>
      </c>
      <c r="BZ80" s="17">
        <f t="shared" si="57"/>
        <v>0</v>
      </c>
      <c r="CA80" s="16">
        <f t="shared" si="58"/>
        <v>0</v>
      </c>
      <c r="CC80" s="13">
        <f t="shared" si="86"/>
        <v>1</v>
      </c>
      <c r="CD80" s="13">
        <f t="shared" si="87"/>
        <v>0</v>
      </c>
      <c r="CE80" s="13">
        <f t="shared" si="59"/>
        <v>1</v>
      </c>
      <c r="CF80" s="16">
        <f t="shared" si="60"/>
        <v>0</v>
      </c>
      <c r="CG80" s="17">
        <f t="shared" si="61"/>
        <v>0</v>
      </c>
      <c r="CH80" s="16">
        <f t="shared" si="62"/>
        <v>0</v>
      </c>
      <c r="CJ80" s="13">
        <f t="shared" si="88"/>
        <v>1</v>
      </c>
      <c r="CK80" s="13">
        <f t="shared" si="89"/>
        <v>0</v>
      </c>
      <c r="CL80" s="13">
        <f t="shared" si="63"/>
        <v>1</v>
      </c>
      <c r="CM80" s="16">
        <f t="shared" si="64"/>
        <v>0</v>
      </c>
      <c r="CN80" s="17">
        <f t="shared" si="65"/>
        <v>0</v>
      </c>
      <c r="CO80" s="16">
        <f t="shared" si="66"/>
        <v>0</v>
      </c>
      <c r="CQ80" s="16">
        <f t="shared" si="90"/>
        <v>0</v>
      </c>
      <c r="CR80" s="16">
        <f>CQ80-ROUNDDOWN(コマンド生成ツール!$D$25,0)</f>
        <v>0</v>
      </c>
      <c r="CS80" s="16">
        <v>8</v>
      </c>
    </row>
    <row r="81" spans="2:97" x14ac:dyDescent="0.15">
      <c r="B81" s="8">
        <f t="shared" si="91"/>
        <v>48</v>
      </c>
      <c r="C81" s="8">
        <f t="shared" si="12"/>
        <v>0</v>
      </c>
      <c r="D81" s="8">
        <f t="shared" si="13"/>
        <v>48</v>
      </c>
      <c r="E81" s="16">
        <f t="shared" si="14"/>
        <v>60.399034408040329</v>
      </c>
      <c r="F81" s="13">
        <f t="shared" si="15"/>
        <v>0.99996874604407404</v>
      </c>
      <c r="G81" s="13">
        <f t="shared" si="16"/>
        <v>7.9061327488378144E-3</v>
      </c>
      <c r="H81" s="13">
        <f t="shared" si="17"/>
        <v>0.99987498612991554</v>
      </c>
      <c r="I81" s="13">
        <f t="shared" si="18"/>
        <v>1.5811771301826674E-2</v>
      </c>
      <c r="K81" s="13">
        <f t="shared" si="19"/>
        <v>1</v>
      </c>
      <c r="L81" s="13">
        <f t="shared" si="20"/>
        <v>0</v>
      </c>
      <c r="M81" s="13">
        <f t="shared" si="92"/>
        <v>1</v>
      </c>
      <c r="N81" s="16">
        <f t="shared" si="67"/>
        <v>0</v>
      </c>
      <c r="O81" s="17">
        <f t="shared" si="21"/>
        <v>0</v>
      </c>
      <c r="P81" s="16">
        <f t="shared" si="22"/>
        <v>0</v>
      </c>
      <c r="R81" s="13">
        <f t="shared" si="68"/>
        <v>1</v>
      </c>
      <c r="S81" s="13">
        <f t="shared" si="69"/>
        <v>0</v>
      </c>
      <c r="T81" s="13">
        <f t="shared" si="23"/>
        <v>1</v>
      </c>
      <c r="U81" s="16">
        <f t="shared" si="24"/>
        <v>0</v>
      </c>
      <c r="V81" s="17">
        <f t="shared" si="25"/>
        <v>0</v>
      </c>
      <c r="W81" s="16">
        <f t="shared" si="26"/>
        <v>0</v>
      </c>
      <c r="Y81" s="13">
        <f t="shared" si="70"/>
        <v>1</v>
      </c>
      <c r="Z81" s="13">
        <f t="shared" si="71"/>
        <v>0</v>
      </c>
      <c r="AA81" s="13">
        <f t="shared" si="27"/>
        <v>1</v>
      </c>
      <c r="AB81" s="16">
        <f t="shared" si="28"/>
        <v>0</v>
      </c>
      <c r="AC81" s="17">
        <f t="shared" si="29"/>
        <v>0</v>
      </c>
      <c r="AD81" s="16">
        <f t="shared" si="30"/>
        <v>0</v>
      </c>
      <c r="AF81" s="13">
        <f t="shared" si="72"/>
        <v>1</v>
      </c>
      <c r="AG81" s="13">
        <f t="shared" si="73"/>
        <v>0</v>
      </c>
      <c r="AH81" s="13">
        <f t="shared" si="31"/>
        <v>1</v>
      </c>
      <c r="AI81" s="16">
        <f t="shared" si="32"/>
        <v>0</v>
      </c>
      <c r="AJ81" s="17">
        <f t="shared" si="33"/>
        <v>0</v>
      </c>
      <c r="AK81" s="16">
        <f t="shared" si="34"/>
        <v>0</v>
      </c>
      <c r="AM81" s="13">
        <f t="shared" si="74"/>
        <v>1</v>
      </c>
      <c r="AN81" s="13">
        <f t="shared" si="75"/>
        <v>0</v>
      </c>
      <c r="AO81" s="13">
        <f t="shared" si="35"/>
        <v>1</v>
      </c>
      <c r="AP81" s="16">
        <f t="shared" si="36"/>
        <v>0</v>
      </c>
      <c r="AQ81" s="17">
        <f t="shared" si="37"/>
        <v>0</v>
      </c>
      <c r="AR81" s="16">
        <f t="shared" si="38"/>
        <v>0</v>
      </c>
      <c r="AT81" s="13">
        <f t="shared" si="76"/>
        <v>1</v>
      </c>
      <c r="AU81" s="13">
        <f t="shared" si="77"/>
        <v>0</v>
      </c>
      <c r="AV81" s="13">
        <f t="shared" si="39"/>
        <v>1</v>
      </c>
      <c r="AW81" s="16">
        <f t="shared" si="40"/>
        <v>0</v>
      </c>
      <c r="AX81" s="17">
        <f t="shared" si="41"/>
        <v>0</v>
      </c>
      <c r="AY81" s="16">
        <f t="shared" si="42"/>
        <v>0</v>
      </c>
      <c r="BA81" s="13">
        <f t="shared" si="78"/>
        <v>1</v>
      </c>
      <c r="BB81" s="13">
        <f t="shared" si="79"/>
        <v>0</v>
      </c>
      <c r="BC81" s="13">
        <f t="shared" si="43"/>
        <v>1</v>
      </c>
      <c r="BD81" s="16">
        <f t="shared" si="44"/>
        <v>0</v>
      </c>
      <c r="BE81" s="17">
        <f t="shared" si="45"/>
        <v>0</v>
      </c>
      <c r="BF81" s="16">
        <f t="shared" si="46"/>
        <v>0</v>
      </c>
      <c r="BH81" s="13">
        <f t="shared" si="80"/>
        <v>1</v>
      </c>
      <c r="BI81" s="13">
        <f t="shared" si="81"/>
        <v>0</v>
      </c>
      <c r="BJ81" s="13">
        <f t="shared" si="47"/>
        <v>1</v>
      </c>
      <c r="BK81" s="16">
        <f t="shared" si="48"/>
        <v>0</v>
      </c>
      <c r="BL81" s="17">
        <f t="shared" si="49"/>
        <v>0</v>
      </c>
      <c r="BM81" s="16">
        <f t="shared" si="50"/>
        <v>0</v>
      </c>
      <c r="BO81" s="13">
        <f t="shared" si="82"/>
        <v>1</v>
      </c>
      <c r="BP81" s="13">
        <f t="shared" si="83"/>
        <v>0</v>
      </c>
      <c r="BQ81" s="13">
        <f t="shared" si="51"/>
        <v>1</v>
      </c>
      <c r="BR81" s="16">
        <f t="shared" si="52"/>
        <v>0</v>
      </c>
      <c r="BS81" s="17">
        <f t="shared" si="53"/>
        <v>0</v>
      </c>
      <c r="BT81" s="16">
        <f t="shared" si="54"/>
        <v>0</v>
      </c>
      <c r="BV81" s="13">
        <f t="shared" si="84"/>
        <v>1</v>
      </c>
      <c r="BW81" s="13">
        <f t="shared" si="85"/>
        <v>0</v>
      </c>
      <c r="BX81" s="13">
        <f t="shared" si="55"/>
        <v>1</v>
      </c>
      <c r="BY81" s="16">
        <f t="shared" si="56"/>
        <v>0</v>
      </c>
      <c r="BZ81" s="17">
        <f t="shared" si="57"/>
        <v>0</v>
      </c>
      <c r="CA81" s="16">
        <f t="shared" si="58"/>
        <v>0</v>
      </c>
      <c r="CC81" s="13">
        <f t="shared" si="86"/>
        <v>1</v>
      </c>
      <c r="CD81" s="13">
        <f t="shared" si="87"/>
        <v>0</v>
      </c>
      <c r="CE81" s="13">
        <f t="shared" si="59"/>
        <v>1</v>
      </c>
      <c r="CF81" s="16">
        <f t="shared" si="60"/>
        <v>0</v>
      </c>
      <c r="CG81" s="17">
        <f t="shared" si="61"/>
        <v>0</v>
      </c>
      <c r="CH81" s="16">
        <f t="shared" si="62"/>
        <v>0</v>
      </c>
      <c r="CJ81" s="13">
        <f t="shared" si="88"/>
        <v>1</v>
      </c>
      <c r="CK81" s="13">
        <f t="shared" si="89"/>
        <v>0</v>
      </c>
      <c r="CL81" s="13">
        <f t="shared" si="63"/>
        <v>1</v>
      </c>
      <c r="CM81" s="16">
        <f t="shared" si="64"/>
        <v>0</v>
      </c>
      <c r="CN81" s="17">
        <f t="shared" si="65"/>
        <v>0</v>
      </c>
      <c r="CO81" s="16">
        <f t="shared" si="66"/>
        <v>0</v>
      </c>
      <c r="CQ81" s="16">
        <f t="shared" si="90"/>
        <v>0</v>
      </c>
      <c r="CR81" s="16">
        <f>CQ81-ROUNDDOWN(コマンド生成ツール!$D$25,0)</f>
        <v>0</v>
      </c>
      <c r="CS81" s="16">
        <v>8</v>
      </c>
    </row>
    <row r="82" spans="2:97" x14ac:dyDescent="0.15">
      <c r="B82" s="8">
        <f t="shared" si="91"/>
        <v>49</v>
      </c>
      <c r="C82" s="8">
        <f t="shared" si="12"/>
        <v>0</v>
      </c>
      <c r="D82" s="8">
        <f t="shared" si="13"/>
        <v>49</v>
      </c>
      <c r="E82" s="16">
        <f t="shared" si="14"/>
        <v>61.80590865027181</v>
      </c>
      <c r="F82" s="13">
        <f t="shared" si="15"/>
        <v>0.99996727309854461</v>
      </c>
      <c r="G82" s="13">
        <f t="shared" si="16"/>
        <v>8.090286265683172E-3</v>
      </c>
      <c r="H82" s="13">
        <f t="shared" si="17"/>
        <v>0.99986909453627859</v>
      </c>
      <c r="I82" s="13">
        <f t="shared" si="18"/>
        <v>1.6180042991363618E-2</v>
      </c>
      <c r="K82" s="13">
        <f t="shared" si="19"/>
        <v>1</v>
      </c>
      <c r="L82" s="13">
        <f t="shared" si="20"/>
        <v>0</v>
      </c>
      <c r="M82" s="13">
        <f t="shared" si="92"/>
        <v>1</v>
      </c>
      <c r="N82" s="16">
        <f t="shared" si="67"/>
        <v>0</v>
      </c>
      <c r="O82" s="17">
        <f t="shared" si="21"/>
        <v>0</v>
      </c>
      <c r="P82" s="16">
        <f t="shared" si="22"/>
        <v>0</v>
      </c>
      <c r="R82" s="13">
        <f t="shared" si="68"/>
        <v>1</v>
      </c>
      <c r="S82" s="13">
        <f t="shared" si="69"/>
        <v>0</v>
      </c>
      <c r="T82" s="13">
        <f t="shared" si="23"/>
        <v>1</v>
      </c>
      <c r="U82" s="16">
        <f t="shared" si="24"/>
        <v>0</v>
      </c>
      <c r="V82" s="17">
        <f t="shared" si="25"/>
        <v>0</v>
      </c>
      <c r="W82" s="16">
        <f t="shared" si="26"/>
        <v>0</v>
      </c>
      <c r="Y82" s="13">
        <f t="shared" si="70"/>
        <v>1</v>
      </c>
      <c r="Z82" s="13">
        <f t="shared" si="71"/>
        <v>0</v>
      </c>
      <c r="AA82" s="13">
        <f t="shared" si="27"/>
        <v>1</v>
      </c>
      <c r="AB82" s="16">
        <f t="shared" si="28"/>
        <v>0</v>
      </c>
      <c r="AC82" s="17">
        <f t="shared" si="29"/>
        <v>0</v>
      </c>
      <c r="AD82" s="16">
        <f t="shared" si="30"/>
        <v>0</v>
      </c>
      <c r="AF82" s="13">
        <f t="shared" si="72"/>
        <v>1</v>
      </c>
      <c r="AG82" s="13">
        <f t="shared" si="73"/>
        <v>0</v>
      </c>
      <c r="AH82" s="13">
        <f t="shared" si="31"/>
        <v>1</v>
      </c>
      <c r="AI82" s="16">
        <f t="shared" si="32"/>
        <v>0</v>
      </c>
      <c r="AJ82" s="17">
        <f t="shared" si="33"/>
        <v>0</v>
      </c>
      <c r="AK82" s="16">
        <f t="shared" si="34"/>
        <v>0</v>
      </c>
      <c r="AM82" s="13">
        <f t="shared" si="74"/>
        <v>1</v>
      </c>
      <c r="AN82" s="13">
        <f t="shared" si="75"/>
        <v>0</v>
      </c>
      <c r="AO82" s="13">
        <f t="shared" si="35"/>
        <v>1</v>
      </c>
      <c r="AP82" s="16">
        <f t="shared" si="36"/>
        <v>0</v>
      </c>
      <c r="AQ82" s="17">
        <f t="shared" si="37"/>
        <v>0</v>
      </c>
      <c r="AR82" s="16">
        <f t="shared" si="38"/>
        <v>0</v>
      </c>
      <c r="AT82" s="13">
        <f t="shared" si="76"/>
        <v>1</v>
      </c>
      <c r="AU82" s="13">
        <f t="shared" si="77"/>
        <v>0</v>
      </c>
      <c r="AV82" s="13">
        <f t="shared" si="39"/>
        <v>1</v>
      </c>
      <c r="AW82" s="16">
        <f t="shared" si="40"/>
        <v>0</v>
      </c>
      <c r="AX82" s="17">
        <f t="shared" si="41"/>
        <v>0</v>
      </c>
      <c r="AY82" s="16">
        <f t="shared" si="42"/>
        <v>0</v>
      </c>
      <c r="BA82" s="13">
        <f t="shared" si="78"/>
        <v>1</v>
      </c>
      <c r="BB82" s="13">
        <f t="shared" si="79"/>
        <v>0</v>
      </c>
      <c r="BC82" s="13">
        <f t="shared" si="43"/>
        <v>1</v>
      </c>
      <c r="BD82" s="16">
        <f t="shared" si="44"/>
        <v>0</v>
      </c>
      <c r="BE82" s="17">
        <f t="shared" si="45"/>
        <v>0</v>
      </c>
      <c r="BF82" s="16">
        <f t="shared" si="46"/>
        <v>0</v>
      </c>
      <c r="BH82" s="13">
        <f t="shared" si="80"/>
        <v>1</v>
      </c>
      <c r="BI82" s="13">
        <f t="shared" si="81"/>
        <v>0</v>
      </c>
      <c r="BJ82" s="13">
        <f t="shared" si="47"/>
        <v>1</v>
      </c>
      <c r="BK82" s="16">
        <f t="shared" si="48"/>
        <v>0</v>
      </c>
      <c r="BL82" s="17">
        <f t="shared" si="49"/>
        <v>0</v>
      </c>
      <c r="BM82" s="16">
        <f t="shared" si="50"/>
        <v>0</v>
      </c>
      <c r="BO82" s="13">
        <f t="shared" si="82"/>
        <v>1</v>
      </c>
      <c r="BP82" s="13">
        <f t="shared" si="83"/>
        <v>0</v>
      </c>
      <c r="BQ82" s="13">
        <f t="shared" si="51"/>
        <v>1</v>
      </c>
      <c r="BR82" s="16">
        <f t="shared" si="52"/>
        <v>0</v>
      </c>
      <c r="BS82" s="17">
        <f t="shared" si="53"/>
        <v>0</v>
      </c>
      <c r="BT82" s="16">
        <f t="shared" si="54"/>
        <v>0</v>
      </c>
      <c r="BV82" s="13">
        <f t="shared" si="84"/>
        <v>1</v>
      </c>
      <c r="BW82" s="13">
        <f t="shared" si="85"/>
        <v>0</v>
      </c>
      <c r="BX82" s="13">
        <f t="shared" si="55"/>
        <v>1</v>
      </c>
      <c r="BY82" s="16">
        <f t="shared" si="56"/>
        <v>0</v>
      </c>
      <c r="BZ82" s="17">
        <f t="shared" si="57"/>
        <v>0</v>
      </c>
      <c r="CA82" s="16">
        <f t="shared" si="58"/>
        <v>0</v>
      </c>
      <c r="CC82" s="13">
        <f t="shared" si="86"/>
        <v>1</v>
      </c>
      <c r="CD82" s="13">
        <f t="shared" si="87"/>
        <v>0</v>
      </c>
      <c r="CE82" s="13">
        <f t="shared" si="59"/>
        <v>1</v>
      </c>
      <c r="CF82" s="16">
        <f t="shared" si="60"/>
        <v>0</v>
      </c>
      <c r="CG82" s="17">
        <f t="shared" si="61"/>
        <v>0</v>
      </c>
      <c r="CH82" s="16">
        <f t="shared" si="62"/>
        <v>0</v>
      </c>
      <c r="CJ82" s="13">
        <f t="shared" si="88"/>
        <v>1</v>
      </c>
      <c r="CK82" s="13">
        <f t="shared" si="89"/>
        <v>0</v>
      </c>
      <c r="CL82" s="13">
        <f t="shared" si="63"/>
        <v>1</v>
      </c>
      <c r="CM82" s="16">
        <f t="shared" si="64"/>
        <v>0</v>
      </c>
      <c r="CN82" s="17">
        <f t="shared" si="65"/>
        <v>0</v>
      </c>
      <c r="CO82" s="16">
        <f t="shared" si="66"/>
        <v>0</v>
      </c>
      <c r="CQ82" s="16">
        <f t="shared" si="90"/>
        <v>0</v>
      </c>
      <c r="CR82" s="16">
        <f>CQ82-ROUNDDOWN(コマンド生成ツール!$D$25,0)</f>
        <v>0</v>
      </c>
      <c r="CS82" s="16">
        <v>8</v>
      </c>
    </row>
    <row r="83" spans="2:97" x14ac:dyDescent="0.15">
      <c r="B83" s="8">
        <f t="shared" si="91"/>
        <v>50</v>
      </c>
      <c r="C83" s="8">
        <f t="shared" si="12"/>
        <v>0</v>
      </c>
      <c r="D83" s="8">
        <f t="shared" si="13"/>
        <v>50</v>
      </c>
      <c r="E83" s="16">
        <f t="shared" si="14"/>
        <v>63.245553203367592</v>
      </c>
      <c r="F83" s="13">
        <f t="shared" si="15"/>
        <v>0.99996573073600614</v>
      </c>
      <c r="G83" s="13">
        <f t="shared" si="16"/>
        <v>8.2787289848840397E-3</v>
      </c>
      <c r="H83" s="13">
        <f t="shared" si="17"/>
        <v>0.99986292529278964</v>
      </c>
      <c r="I83" s="13">
        <f t="shared" si="18"/>
        <v>1.6556890557869849E-2</v>
      </c>
      <c r="K83" s="13">
        <f t="shared" si="19"/>
        <v>1</v>
      </c>
      <c r="L83" s="13">
        <f t="shared" si="20"/>
        <v>0</v>
      </c>
      <c r="M83" s="13">
        <f t="shared" si="92"/>
        <v>1</v>
      </c>
      <c r="N83" s="16">
        <f t="shared" si="67"/>
        <v>0</v>
      </c>
      <c r="O83" s="17">
        <f t="shared" si="21"/>
        <v>0</v>
      </c>
      <c r="P83" s="16">
        <f t="shared" si="22"/>
        <v>0</v>
      </c>
      <c r="R83" s="13">
        <f t="shared" si="68"/>
        <v>1</v>
      </c>
      <c r="S83" s="13">
        <f t="shared" si="69"/>
        <v>0</v>
      </c>
      <c r="T83" s="13">
        <f t="shared" si="23"/>
        <v>1</v>
      </c>
      <c r="U83" s="16">
        <f t="shared" si="24"/>
        <v>0</v>
      </c>
      <c r="V83" s="17">
        <f t="shared" si="25"/>
        <v>0</v>
      </c>
      <c r="W83" s="16">
        <f t="shared" si="26"/>
        <v>0</v>
      </c>
      <c r="Y83" s="13">
        <f t="shared" si="70"/>
        <v>1</v>
      </c>
      <c r="Z83" s="13">
        <f t="shared" si="71"/>
        <v>0</v>
      </c>
      <c r="AA83" s="13">
        <f t="shared" si="27"/>
        <v>1</v>
      </c>
      <c r="AB83" s="16">
        <f t="shared" si="28"/>
        <v>0</v>
      </c>
      <c r="AC83" s="17">
        <f t="shared" si="29"/>
        <v>0</v>
      </c>
      <c r="AD83" s="16">
        <f t="shared" si="30"/>
        <v>0</v>
      </c>
      <c r="AF83" s="13">
        <f t="shared" si="72"/>
        <v>1</v>
      </c>
      <c r="AG83" s="13">
        <f t="shared" si="73"/>
        <v>0</v>
      </c>
      <c r="AH83" s="13">
        <f t="shared" si="31"/>
        <v>1</v>
      </c>
      <c r="AI83" s="16">
        <f t="shared" si="32"/>
        <v>0</v>
      </c>
      <c r="AJ83" s="17">
        <f t="shared" si="33"/>
        <v>0</v>
      </c>
      <c r="AK83" s="16">
        <f t="shared" si="34"/>
        <v>0</v>
      </c>
      <c r="AM83" s="13">
        <f t="shared" si="74"/>
        <v>1</v>
      </c>
      <c r="AN83" s="13">
        <f t="shared" si="75"/>
        <v>0</v>
      </c>
      <c r="AO83" s="13">
        <f t="shared" si="35"/>
        <v>1</v>
      </c>
      <c r="AP83" s="16">
        <f t="shared" si="36"/>
        <v>0</v>
      </c>
      <c r="AQ83" s="17">
        <f t="shared" si="37"/>
        <v>0</v>
      </c>
      <c r="AR83" s="16">
        <f t="shared" si="38"/>
        <v>0</v>
      </c>
      <c r="AT83" s="13">
        <f t="shared" si="76"/>
        <v>1</v>
      </c>
      <c r="AU83" s="13">
        <f t="shared" si="77"/>
        <v>0</v>
      </c>
      <c r="AV83" s="13">
        <f t="shared" si="39"/>
        <v>1</v>
      </c>
      <c r="AW83" s="16">
        <f t="shared" si="40"/>
        <v>0</v>
      </c>
      <c r="AX83" s="17">
        <f t="shared" si="41"/>
        <v>0</v>
      </c>
      <c r="AY83" s="16">
        <f t="shared" si="42"/>
        <v>0</v>
      </c>
      <c r="BA83" s="13">
        <f t="shared" si="78"/>
        <v>1</v>
      </c>
      <c r="BB83" s="13">
        <f t="shared" si="79"/>
        <v>0</v>
      </c>
      <c r="BC83" s="13">
        <f t="shared" si="43"/>
        <v>1</v>
      </c>
      <c r="BD83" s="16">
        <f t="shared" si="44"/>
        <v>0</v>
      </c>
      <c r="BE83" s="17">
        <f t="shared" si="45"/>
        <v>0</v>
      </c>
      <c r="BF83" s="16">
        <f t="shared" si="46"/>
        <v>0</v>
      </c>
      <c r="BH83" s="13">
        <f t="shared" si="80"/>
        <v>1</v>
      </c>
      <c r="BI83" s="13">
        <f t="shared" si="81"/>
        <v>0</v>
      </c>
      <c r="BJ83" s="13">
        <f t="shared" si="47"/>
        <v>1</v>
      </c>
      <c r="BK83" s="16">
        <f t="shared" si="48"/>
        <v>0</v>
      </c>
      <c r="BL83" s="17">
        <f t="shared" si="49"/>
        <v>0</v>
      </c>
      <c r="BM83" s="16">
        <f t="shared" si="50"/>
        <v>0</v>
      </c>
      <c r="BO83" s="13">
        <f t="shared" si="82"/>
        <v>1</v>
      </c>
      <c r="BP83" s="13">
        <f t="shared" si="83"/>
        <v>0</v>
      </c>
      <c r="BQ83" s="13">
        <f t="shared" si="51"/>
        <v>1</v>
      </c>
      <c r="BR83" s="16">
        <f t="shared" si="52"/>
        <v>0</v>
      </c>
      <c r="BS83" s="17">
        <f t="shared" si="53"/>
        <v>0</v>
      </c>
      <c r="BT83" s="16">
        <f t="shared" si="54"/>
        <v>0</v>
      </c>
      <c r="BV83" s="13">
        <f t="shared" si="84"/>
        <v>1</v>
      </c>
      <c r="BW83" s="13">
        <f t="shared" si="85"/>
        <v>0</v>
      </c>
      <c r="BX83" s="13">
        <f t="shared" si="55"/>
        <v>1</v>
      </c>
      <c r="BY83" s="16">
        <f t="shared" si="56"/>
        <v>0</v>
      </c>
      <c r="BZ83" s="17">
        <f t="shared" si="57"/>
        <v>0</v>
      </c>
      <c r="CA83" s="16">
        <f t="shared" si="58"/>
        <v>0</v>
      </c>
      <c r="CC83" s="13">
        <f t="shared" si="86"/>
        <v>1</v>
      </c>
      <c r="CD83" s="13">
        <f t="shared" si="87"/>
        <v>0</v>
      </c>
      <c r="CE83" s="13">
        <f t="shared" si="59"/>
        <v>1</v>
      </c>
      <c r="CF83" s="16">
        <f t="shared" si="60"/>
        <v>0</v>
      </c>
      <c r="CG83" s="17">
        <f t="shared" si="61"/>
        <v>0</v>
      </c>
      <c r="CH83" s="16">
        <f t="shared" si="62"/>
        <v>0</v>
      </c>
      <c r="CJ83" s="13">
        <f t="shared" si="88"/>
        <v>1</v>
      </c>
      <c r="CK83" s="13">
        <f t="shared" si="89"/>
        <v>0</v>
      </c>
      <c r="CL83" s="13">
        <f t="shared" si="63"/>
        <v>1</v>
      </c>
      <c r="CM83" s="16">
        <f t="shared" si="64"/>
        <v>0</v>
      </c>
      <c r="CN83" s="17">
        <f t="shared" si="65"/>
        <v>0</v>
      </c>
      <c r="CO83" s="16">
        <f t="shared" si="66"/>
        <v>0</v>
      </c>
      <c r="CQ83" s="16">
        <f t="shared" si="90"/>
        <v>0</v>
      </c>
      <c r="CR83" s="16">
        <f>CQ83-ROUNDDOWN(コマンド生成ツール!$D$25,0)</f>
        <v>0</v>
      </c>
      <c r="CS83" s="16">
        <v>8</v>
      </c>
    </row>
    <row r="84" spans="2:97" x14ac:dyDescent="0.15">
      <c r="B84" s="8">
        <f t="shared" si="91"/>
        <v>51</v>
      </c>
      <c r="C84" s="8">
        <f t="shared" si="12"/>
        <v>0</v>
      </c>
      <c r="D84" s="8">
        <f t="shared" si="13"/>
        <v>51</v>
      </c>
      <c r="E84" s="16">
        <f t="shared" si="14"/>
        <v>64.718731385925679</v>
      </c>
      <c r="F84" s="13">
        <f t="shared" si="15"/>
        <v>0.99996411568501065</v>
      </c>
      <c r="G84" s="13">
        <f t="shared" si="16"/>
        <v>8.4715607944799553E-3</v>
      </c>
      <c r="H84" s="13">
        <f t="shared" si="17"/>
        <v>0.99985646531541084</v>
      </c>
      <c r="I84" s="13">
        <f t="shared" si="18"/>
        <v>1.6942513596647911E-2</v>
      </c>
      <c r="K84" s="13">
        <f t="shared" si="19"/>
        <v>1</v>
      </c>
      <c r="L84" s="13">
        <f t="shared" si="20"/>
        <v>0</v>
      </c>
      <c r="M84" s="13">
        <f t="shared" si="92"/>
        <v>1</v>
      </c>
      <c r="N84" s="16">
        <f t="shared" si="67"/>
        <v>0</v>
      </c>
      <c r="O84" s="17">
        <f t="shared" si="21"/>
        <v>0</v>
      </c>
      <c r="P84" s="16">
        <f t="shared" si="22"/>
        <v>0</v>
      </c>
      <c r="R84" s="13">
        <f t="shared" si="68"/>
        <v>1</v>
      </c>
      <c r="S84" s="13">
        <f t="shared" si="69"/>
        <v>0</v>
      </c>
      <c r="T84" s="13">
        <f t="shared" si="23"/>
        <v>1</v>
      </c>
      <c r="U84" s="16">
        <f t="shared" si="24"/>
        <v>0</v>
      </c>
      <c r="V84" s="17">
        <f t="shared" si="25"/>
        <v>0</v>
      </c>
      <c r="W84" s="16">
        <f t="shared" si="26"/>
        <v>0</v>
      </c>
      <c r="Y84" s="13">
        <f t="shared" si="70"/>
        <v>1</v>
      </c>
      <c r="Z84" s="13">
        <f t="shared" si="71"/>
        <v>0</v>
      </c>
      <c r="AA84" s="13">
        <f t="shared" si="27"/>
        <v>1</v>
      </c>
      <c r="AB84" s="16">
        <f t="shared" si="28"/>
        <v>0</v>
      </c>
      <c r="AC84" s="17">
        <f t="shared" si="29"/>
        <v>0</v>
      </c>
      <c r="AD84" s="16">
        <f t="shared" si="30"/>
        <v>0</v>
      </c>
      <c r="AF84" s="13">
        <f t="shared" si="72"/>
        <v>1</v>
      </c>
      <c r="AG84" s="13">
        <f t="shared" si="73"/>
        <v>0</v>
      </c>
      <c r="AH84" s="13">
        <f t="shared" si="31"/>
        <v>1</v>
      </c>
      <c r="AI84" s="16">
        <f t="shared" si="32"/>
        <v>0</v>
      </c>
      <c r="AJ84" s="17">
        <f t="shared" si="33"/>
        <v>0</v>
      </c>
      <c r="AK84" s="16">
        <f t="shared" si="34"/>
        <v>0</v>
      </c>
      <c r="AM84" s="13">
        <f t="shared" si="74"/>
        <v>1</v>
      </c>
      <c r="AN84" s="13">
        <f t="shared" si="75"/>
        <v>0</v>
      </c>
      <c r="AO84" s="13">
        <f t="shared" si="35"/>
        <v>1</v>
      </c>
      <c r="AP84" s="16">
        <f t="shared" si="36"/>
        <v>0</v>
      </c>
      <c r="AQ84" s="17">
        <f t="shared" si="37"/>
        <v>0</v>
      </c>
      <c r="AR84" s="16">
        <f t="shared" si="38"/>
        <v>0</v>
      </c>
      <c r="AT84" s="13">
        <f t="shared" si="76"/>
        <v>1</v>
      </c>
      <c r="AU84" s="13">
        <f t="shared" si="77"/>
        <v>0</v>
      </c>
      <c r="AV84" s="13">
        <f t="shared" si="39"/>
        <v>1</v>
      </c>
      <c r="AW84" s="16">
        <f t="shared" si="40"/>
        <v>0</v>
      </c>
      <c r="AX84" s="17">
        <f t="shared" si="41"/>
        <v>0</v>
      </c>
      <c r="AY84" s="16">
        <f t="shared" si="42"/>
        <v>0</v>
      </c>
      <c r="BA84" s="13">
        <f t="shared" si="78"/>
        <v>1</v>
      </c>
      <c r="BB84" s="13">
        <f t="shared" si="79"/>
        <v>0</v>
      </c>
      <c r="BC84" s="13">
        <f t="shared" si="43"/>
        <v>1</v>
      </c>
      <c r="BD84" s="16">
        <f t="shared" si="44"/>
        <v>0</v>
      </c>
      <c r="BE84" s="17">
        <f t="shared" si="45"/>
        <v>0</v>
      </c>
      <c r="BF84" s="16">
        <f t="shared" si="46"/>
        <v>0</v>
      </c>
      <c r="BH84" s="13">
        <f t="shared" si="80"/>
        <v>1</v>
      </c>
      <c r="BI84" s="13">
        <f t="shared" si="81"/>
        <v>0</v>
      </c>
      <c r="BJ84" s="13">
        <f t="shared" si="47"/>
        <v>1</v>
      </c>
      <c r="BK84" s="16">
        <f t="shared" si="48"/>
        <v>0</v>
      </c>
      <c r="BL84" s="17">
        <f t="shared" si="49"/>
        <v>0</v>
      </c>
      <c r="BM84" s="16">
        <f t="shared" si="50"/>
        <v>0</v>
      </c>
      <c r="BO84" s="13">
        <f t="shared" si="82"/>
        <v>1</v>
      </c>
      <c r="BP84" s="13">
        <f t="shared" si="83"/>
        <v>0</v>
      </c>
      <c r="BQ84" s="13">
        <f t="shared" si="51"/>
        <v>1</v>
      </c>
      <c r="BR84" s="16">
        <f t="shared" si="52"/>
        <v>0</v>
      </c>
      <c r="BS84" s="17">
        <f t="shared" si="53"/>
        <v>0</v>
      </c>
      <c r="BT84" s="16">
        <f t="shared" si="54"/>
        <v>0</v>
      </c>
      <c r="BV84" s="13">
        <f t="shared" si="84"/>
        <v>1</v>
      </c>
      <c r="BW84" s="13">
        <f t="shared" si="85"/>
        <v>0</v>
      </c>
      <c r="BX84" s="13">
        <f t="shared" si="55"/>
        <v>1</v>
      </c>
      <c r="BY84" s="16">
        <f t="shared" si="56"/>
        <v>0</v>
      </c>
      <c r="BZ84" s="17">
        <f t="shared" si="57"/>
        <v>0</v>
      </c>
      <c r="CA84" s="16">
        <f t="shared" si="58"/>
        <v>0</v>
      </c>
      <c r="CC84" s="13">
        <f t="shared" si="86"/>
        <v>1</v>
      </c>
      <c r="CD84" s="13">
        <f t="shared" si="87"/>
        <v>0</v>
      </c>
      <c r="CE84" s="13">
        <f t="shared" si="59"/>
        <v>1</v>
      </c>
      <c r="CF84" s="16">
        <f t="shared" si="60"/>
        <v>0</v>
      </c>
      <c r="CG84" s="17">
        <f t="shared" si="61"/>
        <v>0</v>
      </c>
      <c r="CH84" s="16">
        <f t="shared" si="62"/>
        <v>0</v>
      </c>
      <c r="CJ84" s="13">
        <f t="shared" si="88"/>
        <v>1</v>
      </c>
      <c r="CK84" s="13">
        <f t="shared" si="89"/>
        <v>0</v>
      </c>
      <c r="CL84" s="13">
        <f t="shared" si="63"/>
        <v>1</v>
      </c>
      <c r="CM84" s="16">
        <f t="shared" si="64"/>
        <v>0</v>
      </c>
      <c r="CN84" s="17">
        <f t="shared" si="65"/>
        <v>0</v>
      </c>
      <c r="CO84" s="16">
        <f t="shared" si="66"/>
        <v>0</v>
      </c>
      <c r="CQ84" s="16">
        <f t="shared" si="90"/>
        <v>0</v>
      </c>
      <c r="CR84" s="16">
        <f>CQ84-ROUNDDOWN(コマンド生成ツール!$D$25,0)</f>
        <v>0</v>
      </c>
      <c r="CS84" s="16">
        <v>8</v>
      </c>
    </row>
    <row r="85" spans="2:97" x14ac:dyDescent="0.15">
      <c r="B85" s="8">
        <f t="shared" si="91"/>
        <v>52</v>
      </c>
      <c r="C85" s="8">
        <f t="shared" si="12"/>
        <v>0</v>
      </c>
      <c r="D85" s="8">
        <f t="shared" si="13"/>
        <v>52</v>
      </c>
      <c r="E85" s="16">
        <f t="shared" si="14"/>
        <v>66.226224296518239</v>
      </c>
      <c r="F85" s="13">
        <f t="shared" si="15"/>
        <v>0.99996242451993866</v>
      </c>
      <c r="G85" s="13">
        <f t="shared" si="16"/>
        <v>8.6688839077486788E-3</v>
      </c>
      <c r="H85" s="13">
        <f t="shared" si="17"/>
        <v>0.99984970090358793</v>
      </c>
      <c r="I85" s="13">
        <f t="shared" si="18"/>
        <v>1.7337116340548499E-2</v>
      </c>
      <c r="K85" s="13">
        <f t="shared" si="19"/>
        <v>1</v>
      </c>
      <c r="L85" s="13">
        <f t="shared" si="20"/>
        <v>0</v>
      </c>
      <c r="M85" s="13">
        <f t="shared" si="92"/>
        <v>1</v>
      </c>
      <c r="N85" s="16">
        <f t="shared" si="67"/>
        <v>0</v>
      </c>
      <c r="O85" s="17">
        <f t="shared" si="21"/>
        <v>0</v>
      </c>
      <c r="P85" s="16">
        <f t="shared" si="22"/>
        <v>0</v>
      </c>
      <c r="R85" s="13">
        <f t="shared" si="68"/>
        <v>1</v>
      </c>
      <c r="S85" s="13">
        <f t="shared" si="69"/>
        <v>0</v>
      </c>
      <c r="T85" s="13">
        <f t="shared" si="23"/>
        <v>1</v>
      </c>
      <c r="U85" s="16">
        <f t="shared" si="24"/>
        <v>0</v>
      </c>
      <c r="V85" s="17">
        <f t="shared" si="25"/>
        <v>0</v>
      </c>
      <c r="W85" s="16">
        <f t="shared" si="26"/>
        <v>0</v>
      </c>
      <c r="Y85" s="13">
        <f t="shared" si="70"/>
        <v>1</v>
      </c>
      <c r="Z85" s="13">
        <f t="shared" si="71"/>
        <v>0</v>
      </c>
      <c r="AA85" s="13">
        <f t="shared" si="27"/>
        <v>1</v>
      </c>
      <c r="AB85" s="16">
        <f t="shared" si="28"/>
        <v>0</v>
      </c>
      <c r="AC85" s="17">
        <f t="shared" si="29"/>
        <v>0</v>
      </c>
      <c r="AD85" s="16">
        <f t="shared" si="30"/>
        <v>0</v>
      </c>
      <c r="AF85" s="13">
        <f t="shared" si="72"/>
        <v>1</v>
      </c>
      <c r="AG85" s="13">
        <f t="shared" si="73"/>
        <v>0</v>
      </c>
      <c r="AH85" s="13">
        <f t="shared" si="31"/>
        <v>1</v>
      </c>
      <c r="AI85" s="16">
        <f t="shared" si="32"/>
        <v>0</v>
      </c>
      <c r="AJ85" s="17">
        <f t="shared" si="33"/>
        <v>0</v>
      </c>
      <c r="AK85" s="16">
        <f t="shared" si="34"/>
        <v>0</v>
      </c>
      <c r="AM85" s="13">
        <f t="shared" si="74"/>
        <v>1</v>
      </c>
      <c r="AN85" s="13">
        <f t="shared" si="75"/>
        <v>0</v>
      </c>
      <c r="AO85" s="13">
        <f t="shared" si="35"/>
        <v>1</v>
      </c>
      <c r="AP85" s="16">
        <f t="shared" si="36"/>
        <v>0</v>
      </c>
      <c r="AQ85" s="17">
        <f t="shared" si="37"/>
        <v>0</v>
      </c>
      <c r="AR85" s="16">
        <f t="shared" si="38"/>
        <v>0</v>
      </c>
      <c r="AT85" s="13">
        <f t="shared" si="76"/>
        <v>1</v>
      </c>
      <c r="AU85" s="13">
        <f t="shared" si="77"/>
        <v>0</v>
      </c>
      <c r="AV85" s="13">
        <f t="shared" si="39"/>
        <v>1</v>
      </c>
      <c r="AW85" s="16">
        <f t="shared" si="40"/>
        <v>0</v>
      </c>
      <c r="AX85" s="17">
        <f t="shared" si="41"/>
        <v>0</v>
      </c>
      <c r="AY85" s="16">
        <f t="shared" si="42"/>
        <v>0</v>
      </c>
      <c r="BA85" s="13">
        <f t="shared" si="78"/>
        <v>1</v>
      </c>
      <c r="BB85" s="13">
        <f t="shared" si="79"/>
        <v>0</v>
      </c>
      <c r="BC85" s="13">
        <f t="shared" si="43"/>
        <v>1</v>
      </c>
      <c r="BD85" s="16">
        <f t="shared" si="44"/>
        <v>0</v>
      </c>
      <c r="BE85" s="17">
        <f t="shared" si="45"/>
        <v>0</v>
      </c>
      <c r="BF85" s="16">
        <f t="shared" si="46"/>
        <v>0</v>
      </c>
      <c r="BH85" s="13">
        <f t="shared" si="80"/>
        <v>1</v>
      </c>
      <c r="BI85" s="13">
        <f t="shared" si="81"/>
        <v>0</v>
      </c>
      <c r="BJ85" s="13">
        <f t="shared" si="47"/>
        <v>1</v>
      </c>
      <c r="BK85" s="16">
        <f t="shared" si="48"/>
        <v>0</v>
      </c>
      <c r="BL85" s="17">
        <f t="shared" si="49"/>
        <v>0</v>
      </c>
      <c r="BM85" s="16">
        <f t="shared" si="50"/>
        <v>0</v>
      </c>
      <c r="BO85" s="13">
        <f t="shared" si="82"/>
        <v>1</v>
      </c>
      <c r="BP85" s="13">
        <f t="shared" si="83"/>
        <v>0</v>
      </c>
      <c r="BQ85" s="13">
        <f t="shared" si="51"/>
        <v>1</v>
      </c>
      <c r="BR85" s="16">
        <f t="shared" si="52"/>
        <v>0</v>
      </c>
      <c r="BS85" s="17">
        <f t="shared" si="53"/>
        <v>0</v>
      </c>
      <c r="BT85" s="16">
        <f t="shared" si="54"/>
        <v>0</v>
      </c>
      <c r="BV85" s="13">
        <f t="shared" si="84"/>
        <v>1</v>
      </c>
      <c r="BW85" s="13">
        <f t="shared" si="85"/>
        <v>0</v>
      </c>
      <c r="BX85" s="13">
        <f t="shared" si="55"/>
        <v>1</v>
      </c>
      <c r="BY85" s="16">
        <f t="shared" si="56"/>
        <v>0</v>
      </c>
      <c r="BZ85" s="17">
        <f t="shared" si="57"/>
        <v>0</v>
      </c>
      <c r="CA85" s="16">
        <f t="shared" si="58"/>
        <v>0</v>
      </c>
      <c r="CC85" s="13">
        <f t="shared" si="86"/>
        <v>1</v>
      </c>
      <c r="CD85" s="13">
        <f t="shared" si="87"/>
        <v>0</v>
      </c>
      <c r="CE85" s="13">
        <f t="shared" si="59"/>
        <v>1</v>
      </c>
      <c r="CF85" s="16">
        <f t="shared" si="60"/>
        <v>0</v>
      </c>
      <c r="CG85" s="17">
        <f t="shared" si="61"/>
        <v>0</v>
      </c>
      <c r="CH85" s="16">
        <f t="shared" si="62"/>
        <v>0</v>
      </c>
      <c r="CJ85" s="13">
        <f t="shared" si="88"/>
        <v>1</v>
      </c>
      <c r="CK85" s="13">
        <f t="shared" si="89"/>
        <v>0</v>
      </c>
      <c r="CL85" s="13">
        <f t="shared" si="63"/>
        <v>1</v>
      </c>
      <c r="CM85" s="16">
        <f t="shared" si="64"/>
        <v>0</v>
      </c>
      <c r="CN85" s="17">
        <f t="shared" si="65"/>
        <v>0</v>
      </c>
      <c r="CO85" s="16">
        <f t="shared" si="66"/>
        <v>0</v>
      </c>
      <c r="CQ85" s="16">
        <f t="shared" si="90"/>
        <v>0</v>
      </c>
      <c r="CR85" s="16">
        <f>CQ85-ROUNDDOWN(コマンド生成ツール!$D$25,0)</f>
        <v>0</v>
      </c>
      <c r="CS85" s="16">
        <v>8</v>
      </c>
    </row>
    <row r="86" spans="2:97" x14ac:dyDescent="0.15">
      <c r="B86" s="8">
        <f t="shared" si="91"/>
        <v>53</v>
      </c>
      <c r="C86" s="8">
        <f t="shared" si="12"/>
        <v>0</v>
      </c>
      <c r="D86" s="8">
        <f t="shared" si="13"/>
        <v>53</v>
      </c>
      <c r="E86" s="16">
        <f t="shared" si="14"/>
        <v>67.768831227840536</v>
      </c>
      <c r="F86" s="13">
        <f t="shared" si="15"/>
        <v>0.9999606536537341</v>
      </c>
      <c r="G86" s="13">
        <f t="shared" si="16"/>
        <v>8.8708029172640621E-3</v>
      </c>
      <c r="H86" s="13">
        <f t="shared" si="17"/>
        <v>0.99984261771120608</v>
      </c>
      <c r="I86" s="13">
        <f t="shared" si="18"/>
        <v>1.7740907767161647E-2</v>
      </c>
      <c r="K86" s="13">
        <f t="shared" si="19"/>
        <v>1</v>
      </c>
      <c r="L86" s="13">
        <f t="shared" si="20"/>
        <v>0</v>
      </c>
      <c r="M86" s="13">
        <f t="shared" si="92"/>
        <v>1</v>
      </c>
      <c r="N86" s="16">
        <f t="shared" si="67"/>
        <v>0</v>
      </c>
      <c r="O86" s="17">
        <f t="shared" si="21"/>
        <v>0</v>
      </c>
      <c r="P86" s="16">
        <f t="shared" si="22"/>
        <v>0</v>
      </c>
      <c r="R86" s="13">
        <f t="shared" si="68"/>
        <v>1</v>
      </c>
      <c r="S86" s="13">
        <f t="shared" si="69"/>
        <v>0</v>
      </c>
      <c r="T86" s="13">
        <f t="shared" si="23"/>
        <v>1</v>
      </c>
      <c r="U86" s="16">
        <f t="shared" si="24"/>
        <v>0</v>
      </c>
      <c r="V86" s="17">
        <f t="shared" si="25"/>
        <v>0</v>
      </c>
      <c r="W86" s="16">
        <f t="shared" si="26"/>
        <v>0</v>
      </c>
      <c r="Y86" s="13">
        <f t="shared" si="70"/>
        <v>1</v>
      </c>
      <c r="Z86" s="13">
        <f t="shared" si="71"/>
        <v>0</v>
      </c>
      <c r="AA86" s="13">
        <f t="shared" si="27"/>
        <v>1</v>
      </c>
      <c r="AB86" s="16">
        <f t="shared" si="28"/>
        <v>0</v>
      </c>
      <c r="AC86" s="17">
        <f t="shared" si="29"/>
        <v>0</v>
      </c>
      <c r="AD86" s="16">
        <f t="shared" si="30"/>
        <v>0</v>
      </c>
      <c r="AF86" s="13">
        <f t="shared" si="72"/>
        <v>1</v>
      </c>
      <c r="AG86" s="13">
        <f t="shared" si="73"/>
        <v>0</v>
      </c>
      <c r="AH86" s="13">
        <f t="shared" si="31"/>
        <v>1</v>
      </c>
      <c r="AI86" s="16">
        <f t="shared" si="32"/>
        <v>0</v>
      </c>
      <c r="AJ86" s="17">
        <f t="shared" si="33"/>
        <v>0</v>
      </c>
      <c r="AK86" s="16">
        <f t="shared" si="34"/>
        <v>0</v>
      </c>
      <c r="AM86" s="13">
        <f t="shared" si="74"/>
        <v>1</v>
      </c>
      <c r="AN86" s="13">
        <f t="shared" si="75"/>
        <v>0</v>
      </c>
      <c r="AO86" s="13">
        <f t="shared" si="35"/>
        <v>1</v>
      </c>
      <c r="AP86" s="16">
        <f t="shared" si="36"/>
        <v>0</v>
      </c>
      <c r="AQ86" s="17">
        <f t="shared" si="37"/>
        <v>0</v>
      </c>
      <c r="AR86" s="16">
        <f t="shared" si="38"/>
        <v>0</v>
      </c>
      <c r="AT86" s="13">
        <f t="shared" si="76"/>
        <v>1</v>
      </c>
      <c r="AU86" s="13">
        <f t="shared" si="77"/>
        <v>0</v>
      </c>
      <c r="AV86" s="13">
        <f t="shared" si="39"/>
        <v>1</v>
      </c>
      <c r="AW86" s="16">
        <f t="shared" si="40"/>
        <v>0</v>
      </c>
      <c r="AX86" s="17">
        <f t="shared" si="41"/>
        <v>0</v>
      </c>
      <c r="AY86" s="16">
        <f t="shared" si="42"/>
        <v>0</v>
      </c>
      <c r="BA86" s="13">
        <f t="shared" si="78"/>
        <v>1</v>
      </c>
      <c r="BB86" s="13">
        <f t="shared" si="79"/>
        <v>0</v>
      </c>
      <c r="BC86" s="13">
        <f t="shared" si="43"/>
        <v>1</v>
      </c>
      <c r="BD86" s="16">
        <f t="shared" si="44"/>
        <v>0</v>
      </c>
      <c r="BE86" s="17">
        <f t="shared" si="45"/>
        <v>0</v>
      </c>
      <c r="BF86" s="16">
        <f t="shared" si="46"/>
        <v>0</v>
      </c>
      <c r="BH86" s="13">
        <f t="shared" si="80"/>
        <v>1</v>
      </c>
      <c r="BI86" s="13">
        <f t="shared" si="81"/>
        <v>0</v>
      </c>
      <c r="BJ86" s="13">
        <f t="shared" si="47"/>
        <v>1</v>
      </c>
      <c r="BK86" s="16">
        <f t="shared" si="48"/>
        <v>0</v>
      </c>
      <c r="BL86" s="17">
        <f t="shared" si="49"/>
        <v>0</v>
      </c>
      <c r="BM86" s="16">
        <f t="shared" si="50"/>
        <v>0</v>
      </c>
      <c r="BO86" s="13">
        <f t="shared" si="82"/>
        <v>1</v>
      </c>
      <c r="BP86" s="13">
        <f t="shared" si="83"/>
        <v>0</v>
      </c>
      <c r="BQ86" s="13">
        <f t="shared" si="51"/>
        <v>1</v>
      </c>
      <c r="BR86" s="16">
        <f t="shared" si="52"/>
        <v>0</v>
      </c>
      <c r="BS86" s="17">
        <f t="shared" si="53"/>
        <v>0</v>
      </c>
      <c r="BT86" s="16">
        <f t="shared" si="54"/>
        <v>0</v>
      </c>
      <c r="BV86" s="13">
        <f t="shared" si="84"/>
        <v>1</v>
      </c>
      <c r="BW86" s="13">
        <f t="shared" si="85"/>
        <v>0</v>
      </c>
      <c r="BX86" s="13">
        <f t="shared" si="55"/>
        <v>1</v>
      </c>
      <c r="BY86" s="16">
        <f t="shared" si="56"/>
        <v>0</v>
      </c>
      <c r="BZ86" s="17">
        <f t="shared" si="57"/>
        <v>0</v>
      </c>
      <c r="CA86" s="16">
        <f t="shared" si="58"/>
        <v>0</v>
      </c>
      <c r="CC86" s="13">
        <f t="shared" si="86"/>
        <v>1</v>
      </c>
      <c r="CD86" s="13">
        <f t="shared" si="87"/>
        <v>0</v>
      </c>
      <c r="CE86" s="13">
        <f t="shared" si="59"/>
        <v>1</v>
      </c>
      <c r="CF86" s="16">
        <f t="shared" si="60"/>
        <v>0</v>
      </c>
      <c r="CG86" s="17">
        <f t="shared" si="61"/>
        <v>0</v>
      </c>
      <c r="CH86" s="16">
        <f t="shared" si="62"/>
        <v>0</v>
      </c>
      <c r="CJ86" s="13">
        <f t="shared" si="88"/>
        <v>1</v>
      </c>
      <c r="CK86" s="13">
        <f t="shared" si="89"/>
        <v>0</v>
      </c>
      <c r="CL86" s="13">
        <f t="shared" si="63"/>
        <v>1</v>
      </c>
      <c r="CM86" s="16">
        <f t="shared" si="64"/>
        <v>0</v>
      </c>
      <c r="CN86" s="17">
        <f t="shared" si="65"/>
        <v>0</v>
      </c>
      <c r="CO86" s="16">
        <f t="shared" si="66"/>
        <v>0</v>
      </c>
      <c r="CQ86" s="16">
        <f t="shared" si="90"/>
        <v>0</v>
      </c>
      <c r="CR86" s="16">
        <f>CQ86-ROUNDDOWN(コマンド生成ツール!$D$25,0)</f>
        <v>0</v>
      </c>
      <c r="CS86" s="16">
        <v>8</v>
      </c>
    </row>
    <row r="87" spans="2:97" x14ac:dyDescent="0.15">
      <c r="B87" s="8">
        <f t="shared" si="91"/>
        <v>54</v>
      </c>
      <c r="C87" s="8">
        <f t="shared" si="12"/>
        <v>0</v>
      </c>
      <c r="D87" s="8">
        <f t="shared" si="13"/>
        <v>54</v>
      </c>
      <c r="E87" s="16">
        <f t="shared" si="14"/>
        <v>69.347370090506345</v>
      </c>
      <c r="F87" s="13">
        <f t="shared" si="15"/>
        <v>0.99995879933029685</v>
      </c>
      <c r="G87" s="13">
        <f t="shared" si="16"/>
        <v>9.0774248502055802E-3</v>
      </c>
      <c r="H87" s="13">
        <f t="shared" si="17"/>
        <v>0.99983520071617771</v>
      </c>
      <c r="I87" s="13">
        <f t="shared" si="18"/>
        <v>1.8154101708445142E-2</v>
      </c>
      <c r="K87" s="13">
        <f t="shared" si="19"/>
        <v>1</v>
      </c>
      <c r="L87" s="13">
        <f t="shared" si="20"/>
        <v>0</v>
      </c>
      <c r="M87" s="13">
        <f t="shared" si="92"/>
        <v>1</v>
      </c>
      <c r="N87" s="16">
        <f t="shared" si="67"/>
        <v>0</v>
      </c>
      <c r="O87" s="17">
        <f t="shared" si="21"/>
        <v>0</v>
      </c>
      <c r="P87" s="16">
        <f t="shared" si="22"/>
        <v>0</v>
      </c>
      <c r="R87" s="13">
        <f t="shared" si="68"/>
        <v>1</v>
      </c>
      <c r="S87" s="13">
        <f t="shared" si="69"/>
        <v>0</v>
      </c>
      <c r="T87" s="13">
        <f t="shared" si="23"/>
        <v>1</v>
      </c>
      <c r="U87" s="16">
        <f t="shared" si="24"/>
        <v>0</v>
      </c>
      <c r="V87" s="17">
        <f t="shared" si="25"/>
        <v>0</v>
      </c>
      <c r="W87" s="16">
        <f t="shared" si="26"/>
        <v>0</v>
      </c>
      <c r="Y87" s="13">
        <f t="shared" si="70"/>
        <v>1</v>
      </c>
      <c r="Z87" s="13">
        <f t="shared" si="71"/>
        <v>0</v>
      </c>
      <c r="AA87" s="13">
        <f t="shared" si="27"/>
        <v>1</v>
      </c>
      <c r="AB87" s="16">
        <f t="shared" si="28"/>
        <v>0</v>
      </c>
      <c r="AC87" s="17">
        <f t="shared" si="29"/>
        <v>0</v>
      </c>
      <c r="AD87" s="16">
        <f t="shared" si="30"/>
        <v>0</v>
      </c>
      <c r="AF87" s="13">
        <f t="shared" si="72"/>
        <v>1</v>
      </c>
      <c r="AG87" s="13">
        <f t="shared" si="73"/>
        <v>0</v>
      </c>
      <c r="AH87" s="13">
        <f t="shared" si="31"/>
        <v>1</v>
      </c>
      <c r="AI87" s="16">
        <f t="shared" si="32"/>
        <v>0</v>
      </c>
      <c r="AJ87" s="17">
        <f t="shared" si="33"/>
        <v>0</v>
      </c>
      <c r="AK87" s="16">
        <f t="shared" si="34"/>
        <v>0</v>
      </c>
      <c r="AM87" s="13">
        <f t="shared" si="74"/>
        <v>1</v>
      </c>
      <c r="AN87" s="13">
        <f t="shared" si="75"/>
        <v>0</v>
      </c>
      <c r="AO87" s="13">
        <f t="shared" si="35"/>
        <v>1</v>
      </c>
      <c r="AP87" s="16">
        <f t="shared" si="36"/>
        <v>0</v>
      </c>
      <c r="AQ87" s="17">
        <f t="shared" si="37"/>
        <v>0</v>
      </c>
      <c r="AR87" s="16">
        <f t="shared" si="38"/>
        <v>0</v>
      </c>
      <c r="AT87" s="13">
        <f t="shared" si="76"/>
        <v>1</v>
      </c>
      <c r="AU87" s="13">
        <f t="shared" si="77"/>
        <v>0</v>
      </c>
      <c r="AV87" s="13">
        <f t="shared" si="39"/>
        <v>1</v>
      </c>
      <c r="AW87" s="16">
        <f t="shared" si="40"/>
        <v>0</v>
      </c>
      <c r="AX87" s="17">
        <f t="shared" si="41"/>
        <v>0</v>
      </c>
      <c r="AY87" s="16">
        <f t="shared" si="42"/>
        <v>0</v>
      </c>
      <c r="BA87" s="13">
        <f t="shared" si="78"/>
        <v>1</v>
      </c>
      <c r="BB87" s="13">
        <f t="shared" si="79"/>
        <v>0</v>
      </c>
      <c r="BC87" s="13">
        <f t="shared" si="43"/>
        <v>1</v>
      </c>
      <c r="BD87" s="16">
        <f t="shared" si="44"/>
        <v>0</v>
      </c>
      <c r="BE87" s="17">
        <f t="shared" si="45"/>
        <v>0</v>
      </c>
      <c r="BF87" s="16">
        <f t="shared" si="46"/>
        <v>0</v>
      </c>
      <c r="BH87" s="13">
        <f t="shared" si="80"/>
        <v>1</v>
      </c>
      <c r="BI87" s="13">
        <f t="shared" si="81"/>
        <v>0</v>
      </c>
      <c r="BJ87" s="13">
        <f t="shared" si="47"/>
        <v>1</v>
      </c>
      <c r="BK87" s="16">
        <f t="shared" si="48"/>
        <v>0</v>
      </c>
      <c r="BL87" s="17">
        <f t="shared" si="49"/>
        <v>0</v>
      </c>
      <c r="BM87" s="16">
        <f t="shared" si="50"/>
        <v>0</v>
      </c>
      <c r="BO87" s="13">
        <f t="shared" si="82"/>
        <v>1</v>
      </c>
      <c r="BP87" s="13">
        <f t="shared" si="83"/>
        <v>0</v>
      </c>
      <c r="BQ87" s="13">
        <f t="shared" si="51"/>
        <v>1</v>
      </c>
      <c r="BR87" s="16">
        <f t="shared" si="52"/>
        <v>0</v>
      </c>
      <c r="BS87" s="17">
        <f t="shared" si="53"/>
        <v>0</v>
      </c>
      <c r="BT87" s="16">
        <f t="shared" si="54"/>
        <v>0</v>
      </c>
      <c r="BV87" s="13">
        <f t="shared" si="84"/>
        <v>1</v>
      </c>
      <c r="BW87" s="13">
        <f t="shared" si="85"/>
        <v>0</v>
      </c>
      <c r="BX87" s="13">
        <f t="shared" si="55"/>
        <v>1</v>
      </c>
      <c r="BY87" s="16">
        <f t="shared" si="56"/>
        <v>0</v>
      </c>
      <c r="BZ87" s="17">
        <f t="shared" si="57"/>
        <v>0</v>
      </c>
      <c r="CA87" s="16">
        <f t="shared" si="58"/>
        <v>0</v>
      </c>
      <c r="CC87" s="13">
        <f t="shared" si="86"/>
        <v>1</v>
      </c>
      <c r="CD87" s="13">
        <f t="shared" si="87"/>
        <v>0</v>
      </c>
      <c r="CE87" s="13">
        <f t="shared" si="59"/>
        <v>1</v>
      </c>
      <c r="CF87" s="16">
        <f t="shared" si="60"/>
        <v>0</v>
      </c>
      <c r="CG87" s="17">
        <f t="shared" si="61"/>
        <v>0</v>
      </c>
      <c r="CH87" s="16">
        <f t="shared" si="62"/>
        <v>0</v>
      </c>
      <c r="CJ87" s="13">
        <f t="shared" si="88"/>
        <v>1</v>
      </c>
      <c r="CK87" s="13">
        <f t="shared" si="89"/>
        <v>0</v>
      </c>
      <c r="CL87" s="13">
        <f t="shared" si="63"/>
        <v>1</v>
      </c>
      <c r="CM87" s="16">
        <f t="shared" si="64"/>
        <v>0</v>
      </c>
      <c r="CN87" s="17">
        <f t="shared" si="65"/>
        <v>0</v>
      </c>
      <c r="CO87" s="16">
        <f t="shared" si="66"/>
        <v>0</v>
      </c>
      <c r="CQ87" s="16">
        <f t="shared" si="90"/>
        <v>0</v>
      </c>
      <c r="CR87" s="16">
        <f>CQ87-ROUNDDOWN(コマンド生成ツール!$D$25,0)</f>
        <v>0</v>
      </c>
      <c r="CS87" s="16">
        <v>8</v>
      </c>
    </row>
    <row r="88" spans="2:97" x14ac:dyDescent="0.15">
      <c r="B88" s="8">
        <f t="shared" si="91"/>
        <v>55</v>
      </c>
      <c r="C88" s="8">
        <f t="shared" si="12"/>
        <v>0</v>
      </c>
      <c r="D88" s="8">
        <f t="shared" si="13"/>
        <v>55</v>
      </c>
      <c r="E88" s="16">
        <f t="shared" si="14"/>
        <v>70.96267784671511</v>
      </c>
      <c r="F88" s="13">
        <f t="shared" si="15"/>
        <v>0.99995685761651687</v>
      </c>
      <c r="G88" s="13">
        <f t="shared" si="16"/>
        <v>9.2888592249482909E-3</v>
      </c>
      <c r="H88" s="13">
        <f t="shared" si="17"/>
        <v>0.99982743418859821</v>
      </c>
      <c r="I88" s="13">
        <f t="shared" si="18"/>
        <v>1.8576916962842978E-2</v>
      </c>
      <c r="K88" s="13">
        <f t="shared" si="19"/>
        <v>1</v>
      </c>
      <c r="L88" s="13">
        <f t="shared" si="20"/>
        <v>0</v>
      </c>
      <c r="M88" s="13">
        <f t="shared" si="92"/>
        <v>1</v>
      </c>
      <c r="N88" s="16">
        <f t="shared" si="67"/>
        <v>0</v>
      </c>
      <c r="O88" s="17">
        <f t="shared" si="21"/>
        <v>0</v>
      </c>
      <c r="P88" s="16">
        <f t="shared" si="22"/>
        <v>0</v>
      </c>
      <c r="R88" s="13">
        <f t="shared" si="68"/>
        <v>1</v>
      </c>
      <c r="S88" s="13">
        <f t="shared" si="69"/>
        <v>0</v>
      </c>
      <c r="T88" s="13">
        <f t="shared" si="23"/>
        <v>1</v>
      </c>
      <c r="U88" s="16">
        <f t="shared" si="24"/>
        <v>0</v>
      </c>
      <c r="V88" s="17">
        <f t="shared" si="25"/>
        <v>0</v>
      </c>
      <c r="W88" s="16">
        <f t="shared" si="26"/>
        <v>0</v>
      </c>
      <c r="Y88" s="13">
        <f t="shared" si="70"/>
        <v>1</v>
      </c>
      <c r="Z88" s="13">
        <f t="shared" si="71"/>
        <v>0</v>
      </c>
      <c r="AA88" s="13">
        <f t="shared" si="27"/>
        <v>1</v>
      </c>
      <c r="AB88" s="16">
        <f t="shared" si="28"/>
        <v>0</v>
      </c>
      <c r="AC88" s="17">
        <f t="shared" si="29"/>
        <v>0</v>
      </c>
      <c r="AD88" s="16">
        <f t="shared" si="30"/>
        <v>0</v>
      </c>
      <c r="AF88" s="13">
        <f t="shared" si="72"/>
        <v>1</v>
      </c>
      <c r="AG88" s="13">
        <f t="shared" si="73"/>
        <v>0</v>
      </c>
      <c r="AH88" s="13">
        <f t="shared" si="31"/>
        <v>1</v>
      </c>
      <c r="AI88" s="16">
        <f t="shared" si="32"/>
        <v>0</v>
      </c>
      <c r="AJ88" s="17">
        <f t="shared" si="33"/>
        <v>0</v>
      </c>
      <c r="AK88" s="16">
        <f t="shared" si="34"/>
        <v>0</v>
      </c>
      <c r="AM88" s="13">
        <f t="shared" si="74"/>
        <v>1</v>
      </c>
      <c r="AN88" s="13">
        <f t="shared" si="75"/>
        <v>0</v>
      </c>
      <c r="AO88" s="13">
        <f t="shared" si="35"/>
        <v>1</v>
      </c>
      <c r="AP88" s="16">
        <f t="shared" si="36"/>
        <v>0</v>
      </c>
      <c r="AQ88" s="17">
        <f t="shared" si="37"/>
        <v>0</v>
      </c>
      <c r="AR88" s="16">
        <f t="shared" si="38"/>
        <v>0</v>
      </c>
      <c r="AT88" s="13">
        <f t="shared" si="76"/>
        <v>1</v>
      </c>
      <c r="AU88" s="13">
        <f t="shared" si="77"/>
        <v>0</v>
      </c>
      <c r="AV88" s="13">
        <f t="shared" si="39"/>
        <v>1</v>
      </c>
      <c r="AW88" s="16">
        <f t="shared" si="40"/>
        <v>0</v>
      </c>
      <c r="AX88" s="17">
        <f t="shared" si="41"/>
        <v>0</v>
      </c>
      <c r="AY88" s="16">
        <f t="shared" si="42"/>
        <v>0</v>
      </c>
      <c r="BA88" s="13">
        <f t="shared" si="78"/>
        <v>1</v>
      </c>
      <c r="BB88" s="13">
        <f t="shared" si="79"/>
        <v>0</v>
      </c>
      <c r="BC88" s="13">
        <f t="shared" si="43"/>
        <v>1</v>
      </c>
      <c r="BD88" s="16">
        <f t="shared" si="44"/>
        <v>0</v>
      </c>
      <c r="BE88" s="17">
        <f t="shared" si="45"/>
        <v>0</v>
      </c>
      <c r="BF88" s="16">
        <f t="shared" si="46"/>
        <v>0</v>
      </c>
      <c r="BH88" s="13">
        <f t="shared" si="80"/>
        <v>1</v>
      </c>
      <c r="BI88" s="13">
        <f t="shared" si="81"/>
        <v>0</v>
      </c>
      <c r="BJ88" s="13">
        <f t="shared" si="47"/>
        <v>1</v>
      </c>
      <c r="BK88" s="16">
        <f t="shared" si="48"/>
        <v>0</v>
      </c>
      <c r="BL88" s="17">
        <f t="shared" si="49"/>
        <v>0</v>
      </c>
      <c r="BM88" s="16">
        <f t="shared" si="50"/>
        <v>0</v>
      </c>
      <c r="BO88" s="13">
        <f t="shared" si="82"/>
        <v>1</v>
      </c>
      <c r="BP88" s="13">
        <f t="shared" si="83"/>
        <v>0</v>
      </c>
      <c r="BQ88" s="13">
        <f t="shared" si="51"/>
        <v>1</v>
      </c>
      <c r="BR88" s="16">
        <f t="shared" si="52"/>
        <v>0</v>
      </c>
      <c r="BS88" s="17">
        <f t="shared" si="53"/>
        <v>0</v>
      </c>
      <c r="BT88" s="16">
        <f t="shared" si="54"/>
        <v>0</v>
      </c>
      <c r="BV88" s="13">
        <f t="shared" si="84"/>
        <v>1</v>
      </c>
      <c r="BW88" s="13">
        <f t="shared" si="85"/>
        <v>0</v>
      </c>
      <c r="BX88" s="13">
        <f t="shared" si="55"/>
        <v>1</v>
      </c>
      <c r="BY88" s="16">
        <f t="shared" si="56"/>
        <v>0</v>
      </c>
      <c r="BZ88" s="17">
        <f t="shared" si="57"/>
        <v>0</v>
      </c>
      <c r="CA88" s="16">
        <f t="shared" si="58"/>
        <v>0</v>
      </c>
      <c r="CC88" s="13">
        <f t="shared" si="86"/>
        <v>1</v>
      </c>
      <c r="CD88" s="13">
        <f t="shared" si="87"/>
        <v>0</v>
      </c>
      <c r="CE88" s="13">
        <f t="shared" si="59"/>
        <v>1</v>
      </c>
      <c r="CF88" s="16">
        <f t="shared" si="60"/>
        <v>0</v>
      </c>
      <c r="CG88" s="17">
        <f t="shared" si="61"/>
        <v>0</v>
      </c>
      <c r="CH88" s="16">
        <f t="shared" si="62"/>
        <v>0</v>
      </c>
      <c r="CJ88" s="13">
        <f t="shared" si="88"/>
        <v>1</v>
      </c>
      <c r="CK88" s="13">
        <f t="shared" si="89"/>
        <v>0</v>
      </c>
      <c r="CL88" s="13">
        <f t="shared" si="63"/>
        <v>1</v>
      </c>
      <c r="CM88" s="16">
        <f t="shared" si="64"/>
        <v>0</v>
      </c>
      <c r="CN88" s="17">
        <f t="shared" si="65"/>
        <v>0</v>
      </c>
      <c r="CO88" s="16">
        <f t="shared" si="66"/>
        <v>0</v>
      </c>
      <c r="CQ88" s="16">
        <f t="shared" si="90"/>
        <v>0</v>
      </c>
      <c r="CR88" s="16">
        <f>CQ88-ROUNDDOWN(コマンド生成ツール!$D$25,0)</f>
        <v>0</v>
      </c>
      <c r="CS88" s="16">
        <v>8</v>
      </c>
    </row>
    <row r="89" spans="2:97" x14ac:dyDescent="0.15">
      <c r="B89" s="8">
        <f t="shared" si="91"/>
        <v>56</v>
      </c>
      <c r="C89" s="8">
        <f t="shared" si="12"/>
        <v>0</v>
      </c>
      <c r="D89" s="8">
        <f t="shared" si="13"/>
        <v>56</v>
      </c>
      <c r="E89" s="16">
        <f t="shared" si="14"/>
        <v>72.615610954020283</v>
      </c>
      <c r="F89" s="13">
        <f t="shared" si="15"/>
        <v>0.9999548243939328</v>
      </c>
      <c r="G89" s="13">
        <f t="shared" si="16"/>
        <v>9.5052181089623749E-3</v>
      </c>
      <c r="H89" s="13">
        <f t="shared" si="17"/>
        <v>0.99981930165740207</v>
      </c>
      <c r="I89" s="13">
        <f t="shared" si="18"/>
        <v>1.9009577409947003E-2</v>
      </c>
      <c r="K89" s="13">
        <f t="shared" si="19"/>
        <v>1</v>
      </c>
      <c r="L89" s="13">
        <f t="shared" si="20"/>
        <v>0</v>
      </c>
      <c r="M89" s="13">
        <f t="shared" si="92"/>
        <v>1</v>
      </c>
      <c r="N89" s="16">
        <f t="shared" si="67"/>
        <v>0</v>
      </c>
      <c r="O89" s="17">
        <f t="shared" si="21"/>
        <v>0</v>
      </c>
      <c r="P89" s="16">
        <f t="shared" si="22"/>
        <v>0</v>
      </c>
      <c r="R89" s="13">
        <f t="shared" si="68"/>
        <v>1</v>
      </c>
      <c r="S89" s="13">
        <f t="shared" si="69"/>
        <v>0</v>
      </c>
      <c r="T89" s="13">
        <f t="shared" si="23"/>
        <v>1</v>
      </c>
      <c r="U89" s="16">
        <f t="shared" si="24"/>
        <v>0</v>
      </c>
      <c r="V89" s="17">
        <f t="shared" si="25"/>
        <v>0</v>
      </c>
      <c r="W89" s="16">
        <f t="shared" si="26"/>
        <v>0</v>
      </c>
      <c r="Y89" s="13">
        <f t="shared" si="70"/>
        <v>1</v>
      </c>
      <c r="Z89" s="13">
        <f t="shared" si="71"/>
        <v>0</v>
      </c>
      <c r="AA89" s="13">
        <f t="shared" si="27"/>
        <v>1</v>
      </c>
      <c r="AB89" s="16">
        <f t="shared" si="28"/>
        <v>0</v>
      </c>
      <c r="AC89" s="17">
        <f t="shared" si="29"/>
        <v>0</v>
      </c>
      <c r="AD89" s="16">
        <f t="shared" si="30"/>
        <v>0</v>
      </c>
      <c r="AF89" s="13">
        <f t="shared" si="72"/>
        <v>1</v>
      </c>
      <c r="AG89" s="13">
        <f t="shared" si="73"/>
        <v>0</v>
      </c>
      <c r="AH89" s="13">
        <f t="shared" si="31"/>
        <v>1</v>
      </c>
      <c r="AI89" s="16">
        <f t="shared" si="32"/>
        <v>0</v>
      </c>
      <c r="AJ89" s="17">
        <f t="shared" si="33"/>
        <v>0</v>
      </c>
      <c r="AK89" s="16">
        <f t="shared" si="34"/>
        <v>0</v>
      </c>
      <c r="AM89" s="13">
        <f t="shared" si="74"/>
        <v>1</v>
      </c>
      <c r="AN89" s="13">
        <f t="shared" si="75"/>
        <v>0</v>
      </c>
      <c r="AO89" s="13">
        <f t="shared" si="35"/>
        <v>1</v>
      </c>
      <c r="AP89" s="16">
        <f t="shared" si="36"/>
        <v>0</v>
      </c>
      <c r="AQ89" s="17">
        <f t="shared" si="37"/>
        <v>0</v>
      </c>
      <c r="AR89" s="16">
        <f t="shared" si="38"/>
        <v>0</v>
      </c>
      <c r="AT89" s="13">
        <f t="shared" si="76"/>
        <v>1</v>
      </c>
      <c r="AU89" s="13">
        <f t="shared" si="77"/>
        <v>0</v>
      </c>
      <c r="AV89" s="13">
        <f t="shared" si="39"/>
        <v>1</v>
      </c>
      <c r="AW89" s="16">
        <f t="shared" si="40"/>
        <v>0</v>
      </c>
      <c r="AX89" s="17">
        <f t="shared" si="41"/>
        <v>0</v>
      </c>
      <c r="AY89" s="16">
        <f t="shared" si="42"/>
        <v>0</v>
      </c>
      <c r="BA89" s="13">
        <f t="shared" si="78"/>
        <v>1</v>
      </c>
      <c r="BB89" s="13">
        <f t="shared" si="79"/>
        <v>0</v>
      </c>
      <c r="BC89" s="13">
        <f t="shared" si="43"/>
        <v>1</v>
      </c>
      <c r="BD89" s="16">
        <f t="shared" si="44"/>
        <v>0</v>
      </c>
      <c r="BE89" s="17">
        <f t="shared" si="45"/>
        <v>0</v>
      </c>
      <c r="BF89" s="16">
        <f t="shared" si="46"/>
        <v>0</v>
      </c>
      <c r="BH89" s="13">
        <f t="shared" si="80"/>
        <v>1</v>
      </c>
      <c r="BI89" s="13">
        <f t="shared" si="81"/>
        <v>0</v>
      </c>
      <c r="BJ89" s="13">
        <f t="shared" si="47"/>
        <v>1</v>
      </c>
      <c r="BK89" s="16">
        <f t="shared" si="48"/>
        <v>0</v>
      </c>
      <c r="BL89" s="17">
        <f t="shared" si="49"/>
        <v>0</v>
      </c>
      <c r="BM89" s="16">
        <f t="shared" si="50"/>
        <v>0</v>
      </c>
      <c r="BO89" s="13">
        <f t="shared" si="82"/>
        <v>1</v>
      </c>
      <c r="BP89" s="13">
        <f t="shared" si="83"/>
        <v>0</v>
      </c>
      <c r="BQ89" s="13">
        <f t="shared" si="51"/>
        <v>1</v>
      </c>
      <c r="BR89" s="16">
        <f t="shared" si="52"/>
        <v>0</v>
      </c>
      <c r="BS89" s="17">
        <f t="shared" si="53"/>
        <v>0</v>
      </c>
      <c r="BT89" s="16">
        <f t="shared" si="54"/>
        <v>0</v>
      </c>
      <c r="BV89" s="13">
        <f t="shared" si="84"/>
        <v>1</v>
      </c>
      <c r="BW89" s="13">
        <f t="shared" si="85"/>
        <v>0</v>
      </c>
      <c r="BX89" s="13">
        <f t="shared" si="55"/>
        <v>1</v>
      </c>
      <c r="BY89" s="16">
        <f t="shared" si="56"/>
        <v>0</v>
      </c>
      <c r="BZ89" s="17">
        <f t="shared" si="57"/>
        <v>0</v>
      </c>
      <c r="CA89" s="16">
        <f t="shared" si="58"/>
        <v>0</v>
      </c>
      <c r="CC89" s="13">
        <f t="shared" si="86"/>
        <v>1</v>
      </c>
      <c r="CD89" s="13">
        <f t="shared" si="87"/>
        <v>0</v>
      </c>
      <c r="CE89" s="13">
        <f t="shared" si="59"/>
        <v>1</v>
      </c>
      <c r="CF89" s="16">
        <f t="shared" si="60"/>
        <v>0</v>
      </c>
      <c r="CG89" s="17">
        <f t="shared" si="61"/>
        <v>0</v>
      </c>
      <c r="CH89" s="16">
        <f t="shared" si="62"/>
        <v>0</v>
      </c>
      <c r="CJ89" s="13">
        <f t="shared" si="88"/>
        <v>1</v>
      </c>
      <c r="CK89" s="13">
        <f t="shared" si="89"/>
        <v>0</v>
      </c>
      <c r="CL89" s="13">
        <f t="shared" si="63"/>
        <v>1</v>
      </c>
      <c r="CM89" s="16">
        <f t="shared" si="64"/>
        <v>0</v>
      </c>
      <c r="CN89" s="17">
        <f t="shared" si="65"/>
        <v>0</v>
      </c>
      <c r="CO89" s="16">
        <f t="shared" si="66"/>
        <v>0</v>
      </c>
      <c r="CQ89" s="16">
        <f t="shared" si="90"/>
        <v>0</v>
      </c>
      <c r="CR89" s="16">
        <f>CQ89-ROUNDDOWN(コマンド生成ツール!$D$25,0)</f>
        <v>0</v>
      </c>
      <c r="CS89" s="16">
        <v>8</v>
      </c>
    </row>
    <row r="90" spans="2:97" x14ac:dyDescent="0.15">
      <c r="B90" s="8">
        <f t="shared" si="91"/>
        <v>57</v>
      </c>
      <c r="C90" s="8">
        <f t="shared" si="12"/>
        <v>0</v>
      </c>
      <c r="D90" s="8">
        <f t="shared" si="13"/>
        <v>57</v>
      </c>
      <c r="E90" s="16">
        <f t="shared" si="14"/>
        <v>74.307045819434506</v>
      </c>
      <c r="F90" s="13">
        <f t="shared" si="15"/>
        <v>0.99995269534999742</v>
      </c>
      <c r="G90" s="13">
        <f t="shared" si="16"/>
        <v>9.7266161780521811E-3</v>
      </c>
      <c r="H90" s="13">
        <f t="shared" si="17"/>
        <v>0.99981078587544969</v>
      </c>
      <c r="I90" s="13">
        <f t="shared" si="18"/>
        <v>1.945231212775634E-2</v>
      </c>
      <c r="K90" s="13">
        <f t="shared" si="19"/>
        <v>1</v>
      </c>
      <c r="L90" s="13">
        <f t="shared" si="20"/>
        <v>0</v>
      </c>
      <c r="M90" s="13">
        <f t="shared" si="92"/>
        <v>1</v>
      </c>
      <c r="N90" s="16">
        <f t="shared" si="67"/>
        <v>0</v>
      </c>
      <c r="O90" s="17">
        <f t="shared" si="21"/>
        <v>0</v>
      </c>
      <c r="P90" s="16">
        <f t="shared" si="22"/>
        <v>0</v>
      </c>
      <c r="R90" s="13">
        <f t="shared" si="68"/>
        <v>1</v>
      </c>
      <c r="S90" s="13">
        <f t="shared" si="69"/>
        <v>0</v>
      </c>
      <c r="T90" s="13">
        <f t="shared" si="23"/>
        <v>1</v>
      </c>
      <c r="U90" s="16">
        <f t="shared" si="24"/>
        <v>0</v>
      </c>
      <c r="V90" s="17">
        <f t="shared" si="25"/>
        <v>0</v>
      </c>
      <c r="W90" s="16">
        <f t="shared" si="26"/>
        <v>0</v>
      </c>
      <c r="Y90" s="13">
        <f t="shared" si="70"/>
        <v>1</v>
      </c>
      <c r="Z90" s="13">
        <f t="shared" si="71"/>
        <v>0</v>
      </c>
      <c r="AA90" s="13">
        <f t="shared" si="27"/>
        <v>1</v>
      </c>
      <c r="AB90" s="16">
        <f t="shared" si="28"/>
        <v>0</v>
      </c>
      <c r="AC90" s="17">
        <f t="shared" si="29"/>
        <v>0</v>
      </c>
      <c r="AD90" s="16">
        <f t="shared" si="30"/>
        <v>0</v>
      </c>
      <c r="AF90" s="13">
        <f t="shared" si="72"/>
        <v>1</v>
      </c>
      <c r="AG90" s="13">
        <f t="shared" si="73"/>
        <v>0</v>
      </c>
      <c r="AH90" s="13">
        <f t="shared" si="31"/>
        <v>1</v>
      </c>
      <c r="AI90" s="16">
        <f t="shared" si="32"/>
        <v>0</v>
      </c>
      <c r="AJ90" s="17">
        <f t="shared" si="33"/>
        <v>0</v>
      </c>
      <c r="AK90" s="16">
        <f t="shared" si="34"/>
        <v>0</v>
      </c>
      <c r="AM90" s="13">
        <f t="shared" si="74"/>
        <v>1</v>
      </c>
      <c r="AN90" s="13">
        <f t="shared" si="75"/>
        <v>0</v>
      </c>
      <c r="AO90" s="13">
        <f t="shared" si="35"/>
        <v>1</v>
      </c>
      <c r="AP90" s="16">
        <f t="shared" si="36"/>
        <v>0</v>
      </c>
      <c r="AQ90" s="17">
        <f t="shared" si="37"/>
        <v>0</v>
      </c>
      <c r="AR90" s="16">
        <f t="shared" si="38"/>
        <v>0</v>
      </c>
      <c r="AT90" s="13">
        <f t="shared" si="76"/>
        <v>1</v>
      </c>
      <c r="AU90" s="13">
        <f t="shared" si="77"/>
        <v>0</v>
      </c>
      <c r="AV90" s="13">
        <f t="shared" si="39"/>
        <v>1</v>
      </c>
      <c r="AW90" s="16">
        <f t="shared" si="40"/>
        <v>0</v>
      </c>
      <c r="AX90" s="17">
        <f t="shared" si="41"/>
        <v>0</v>
      </c>
      <c r="AY90" s="16">
        <f t="shared" si="42"/>
        <v>0</v>
      </c>
      <c r="BA90" s="13">
        <f t="shared" si="78"/>
        <v>1</v>
      </c>
      <c r="BB90" s="13">
        <f t="shared" si="79"/>
        <v>0</v>
      </c>
      <c r="BC90" s="13">
        <f t="shared" si="43"/>
        <v>1</v>
      </c>
      <c r="BD90" s="16">
        <f t="shared" si="44"/>
        <v>0</v>
      </c>
      <c r="BE90" s="17">
        <f t="shared" si="45"/>
        <v>0</v>
      </c>
      <c r="BF90" s="16">
        <f t="shared" si="46"/>
        <v>0</v>
      </c>
      <c r="BH90" s="13">
        <f t="shared" si="80"/>
        <v>1</v>
      </c>
      <c r="BI90" s="13">
        <f t="shared" si="81"/>
        <v>0</v>
      </c>
      <c r="BJ90" s="13">
        <f t="shared" si="47"/>
        <v>1</v>
      </c>
      <c r="BK90" s="16">
        <f t="shared" si="48"/>
        <v>0</v>
      </c>
      <c r="BL90" s="17">
        <f t="shared" si="49"/>
        <v>0</v>
      </c>
      <c r="BM90" s="16">
        <f t="shared" si="50"/>
        <v>0</v>
      </c>
      <c r="BO90" s="13">
        <f t="shared" si="82"/>
        <v>1</v>
      </c>
      <c r="BP90" s="13">
        <f t="shared" si="83"/>
        <v>0</v>
      </c>
      <c r="BQ90" s="13">
        <f t="shared" si="51"/>
        <v>1</v>
      </c>
      <c r="BR90" s="16">
        <f t="shared" si="52"/>
        <v>0</v>
      </c>
      <c r="BS90" s="17">
        <f t="shared" si="53"/>
        <v>0</v>
      </c>
      <c r="BT90" s="16">
        <f t="shared" si="54"/>
        <v>0</v>
      </c>
      <c r="BV90" s="13">
        <f t="shared" si="84"/>
        <v>1</v>
      </c>
      <c r="BW90" s="13">
        <f t="shared" si="85"/>
        <v>0</v>
      </c>
      <c r="BX90" s="13">
        <f t="shared" si="55"/>
        <v>1</v>
      </c>
      <c r="BY90" s="16">
        <f t="shared" si="56"/>
        <v>0</v>
      </c>
      <c r="BZ90" s="17">
        <f t="shared" si="57"/>
        <v>0</v>
      </c>
      <c r="CA90" s="16">
        <f t="shared" si="58"/>
        <v>0</v>
      </c>
      <c r="CC90" s="13">
        <f t="shared" si="86"/>
        <v>1</v>
      </c>
      <c r="CD90" s="13">
        <f t="shared" si="87"/>
        <v>0</v>
      </c>
      <c r="CE90" s="13">
        <f t="shared" si="59"/>
        <v>1</v>
      </c>
      <c r="CF90" s="16">
        <f t="shared" si="60"/>
        <v>0</v>
      </c>
      <c r="CG90" s="17">
        <f t="shared" si="61"/>
        <v>0</v>
      </c>
      <c r="CH90" s="16">
        <f t="shared" si="62"/>
        <v>0</v>
      </c>
      <c r="CJ90" s="13">
        <f t="shared" si="88"/>
        <v>1</v>
      </c>
      <c r="CK90" s="13">
        <f t="shared" si="89"/>
        <v>0</v>
      </c>
      <c r="CL90" s="13">
        <f t="shared" si="63"/>
        <v>1</v>
      </c>
      <c r="CM90" s="16">
        <f t="shared" si="64"/>
        <v>0</v>
      </c>
      <c r="CN90" s="17">
        <f t="shared" si="65"/>
        <v>0</v>
      </c>
      <c r="CO90" s="16">
        <f t="shared" si="66"/>
        <v>0</v>
      </c>
      <c r="CQ90" s="16">
        <f t="shared" si="90"/>
        <v>0</v>
      </c>
      <c r="CR90" s="16">
        <f>CQ90-ROUNDDOWN(コマンド生成ツール!$D$25,0)</f>
        <v>0</v>
      </c>
      <c r="CS90" s="16">
        <v>8</v>
      </c>
    </row>
    <row r="91" spans="2:97" x14ac:dyDescent="0.15">
      <c r="B91" s="8">
        <f t="shared" si="91"/>
        <v>58</v>
      </c>
      <c r="C91" s="8">
        <f t="shared" si="12"/>
        <v>0</v>
      </c>
      <c r="D91" s="8">
        <f t="shared" si="13"/>
        <v>58</v>
      </c>
      <c r="E91" s="16">
        <f t="shared" si="14"/>
        <v>76.037879264112235</v>
      </c>
      <c r="F91" s="13">
        <f t="shared" si="15"/>
        <v>0.99995046596893211</v>
      </c>
      <c r="G91" s="13">
        <f t="shared" si="16"/>
        <v>9.9531707769653713E-3</v>
      </c>
      <c r="H91" s="13">
        <f t="shared" si="17"/>
        <v>0.99980186878296917</v>
      </c>
      <c r="I91" s="13">
        <f t="shared" si="18"/>
        <v>1.9905355512589765E-2</v>
      </c>
      <c r="K91" s="13">
        <f t="shared" si="19"/>
        <v>1</v>
      </c>
      <c r="L91" s="13">
        <f t="shared" si="20"/>
        <v>0</v>
      </c>
      <c r="M91" s="13">
        <f t="shared" si="92"/>
        <v>1</v>
      </c>
      <c r="N91" s="16">
        <f t="shared" si="67"/>
        <v>0</v>
      </c>
      <c r="O91" s="17">
        <f t="shared" si="21"/>
        <v>0</v>
      </c>
      <c r="P91" s="16">
        <f t="shared" si="22"/>
        <v>0</v>
      </c>
      <c r="R91" s="13">
        <f t="shared" si="68"/>
        <v>1</v>
      </c>
      <c r="S91" s="13">
        <f t="shared" si="69"/>
        <v>0</v>
      </c>
      <c r="T91" s="13">
        <f t="shared" si="23"/>
        <v>1</v>
      </c>
      <c r="U91" s="16">
        <f t="shared" si="24"/>
        <v>0</v>
      </c>
      <c r="V91" s="17">
        <f t="shared" si="25"/>
        <v>0</v>
      </c>
      <c r="W91" s="16">
        <f t="shared" si="26"/>
        <v>0</v>
      </c>
      <c r="Y91" s="13">
        <f t="shared" si="70"/>
        <v>1</v>
      </c>
      <c r="Z91" s="13">
        <f t="shared" si="71"/>
        <v>0</v>
      </c>
      <c r="AA91" s="13">
        <f t="shared" si="27"/>
        <v>1</v>
      </c>
      <c r="AB91" s="16">
        <f t="shared" si="28"/>
        <v>0</v>
      </c>
      <c r="AC91" s="17">
        <f t="shared" si="29"/>
        <v>0</v>
      </c>
      <c r="AD91" s="16">
        <f t="shared" si="30"/>
        <v>0</v>
      </c>
      <c r="AF91" s="13">
        <f t="shared" si="72"/>
        <v>1</v>
      </c>
      <c r="AG91" s="13">
        <f t="shared" si="73"/>
        <v>0</v>
      </c>
      <c r="AH91" s="13">
        <f t="shared" si="31"/>
        <v>1</v>
      </c>
      <c r="AI91" s="16">
        <f t="shared" si="32"/>
        <v>0</v>
      </c>
      <c r="AJ91" s="17">
        <f t="shared" si="33"/>
        <v>0</v>
      </c>
      <c r="AK91" s="16">
        <f t="shared" si="34"/>
        <v>0</v>
      </c>
      <c r="AM91" s="13">
        <f t="shared" si="74"/>
        <v>1</v>
      </c>
      <c r="AN91" s="13">
        <f t="shared" si="75"/>
        <v>0</v>
      </c>
      <c r="AO91" s="13">
        <f t="shared" si="35"/>
        <v>1</v>
      </c>
      <c r="AP91" s="16">
        <f t="shared" si="36"/>
        <v>0</v>
      </c>
      <c r="AQ91" s="17">
        <f t="shared" si="37"/>
        <v>0</v>
      </c>
      <c r="AR91" s="16">
        <f t="shared" si="38"/>
        <v>0</v>
      </c>
      <c r="AT91" s="13">
        <f t="shared" si="76"/>
        <v>1</v>
      </c>
      <c r="AU91" s="13">
        <f t="shared" si="77"/>
        <v>0</v>
      </c>
      <c r="AV91" s="13">
        <f t="shared" si="39"/>
        <v>1</v>
      </c>
      <c r="AW91" s="16">
        <f t="shared" si="40"/>
        <v>0</v>
      </c>
      <c r="AX91" s="17">
        <f t="shared" si="41"/>
        <v>0</v>
      </c>
      <c r="AY91" s="16">
        <f t="shared" si="42"/>
        <v>0</v>
      </c>
      <c r="BA91" s="13">
        <f t="shared" si="78"/>
        <v>1</v>
      </c>
      <c r="BB91" s="13">
        <f t="shared" si="79"/>
        <v>0</v>
      </c>
      <c r="BC91" s="13">
        <f t="shared" si="43"/>
        <v>1</v>
      </c>
      <c r="BD91" s="16">
        <f t="shared" si="44"/>
        <v>0</v>
      </c>
      <c r="BE91" s="17">
        <f t="shared" si="45"/>
        <v>0</v>
      </c>
      <c r="BF91" s="16">
        <f t="shared" si="46"/>
        <v>0</v>
      </c>
      <c r="BH91" s="13">
        <f t="shared" si="80"/>
        <v>1</v>
      </c>
      <c r="BI91" s="13">
        <f t="shared" si="81"/>
        <v>0</v>
      </c>
      <c r="BJ91" s="13">
        <f t="shared" si="47"/>
        <v>1</v>
      </c>
      <c r="BK91" s="16">
        <f t="shared" si="48"/>
        <v>0</v>
      </c>
      <c r="BL91" s="17">
        <f t="shared" si="49"/>
        <v>0</v>
      </c>
      <c r="BM91" s="16">
        <f t="shared" si="50"/>
        <v>0</v>
      </c>
      <c r="BO91" s="13">
        <f t="shared" si="82"/>
        <v>1</v>
      </c>
      <c r="BP91" s="13">
        <f t="shared" si="83"/>
        <v>0</v>
      </c>
      <c r="BQ91" s="13">
        <f t="shared" si="51"/>
        <v>1</v>
      </c>
      <c r="BR91" s="16">
        <f t="shared" si="52"/>
        <v>0</v>
      </c>
      <c r="BS91" s="17">
        <f t="shared" si="53"/>
        <v>0</v>
      </c>
      <c r="BT91" s="16">
        <f t="shared" si="54"/>
        <v>0</v>
      </c>
      <c r="BV91" s="13">
        <f t="shared" si="84"/>
        <v>1</v>
      </c>
      <c r="BW91" s="13">
        <f t="shared" si="85"/>
        <v>0</v>
      </c>
      <c r="BX91" s="13">
        <f t="shared" si="55"/>
        <v>1</v>
      </c>
      <c r="BY91" s="16">
        <f t="shared" si="56"/>
        <v>0</v>
      </c>
      <c r="BZ91" s="17">
        <f t="shared" si="57"/>
        <v>0</v>
      </c>
      <c r="CA91" s="16">
        <f t="shared" si="58"/>
        <v>0</v>
      </c>
      <c r="CC91" s="13">
        <f t="shared" si="86"/>
        <v>1</v>
      </c>
      <c r="CD91" s="13">
        <f t="shared" si="87"/>
        <v>0</v>
      </c>
      <c r="CE91" s="13">
        <f t="shared" si="59"/>
        <v>1</v>
      </c>
      <c r="CF91" s="16">
        <f t="shared" si="60"/>
        <v>0</v>
      </c>
      <c r="CG91" s="17">
        <f t="shared" si="61"/>
        <v>0</v>
      </c>
      <c r="CH91" s="16">
        <f t="shared" si="62"/>
        <v>0</v>
      </c>
      <c r="CJ91" s="13">
        <f t="shared" si="88"/>
        <v>1</v>
      </c>
      <c r="CK91" s="13">
        <f t="shared" si="89"/>
        <v>0</v>
      </c>
      <c r="CL91" s="13">
        <f t="shared" si="63"/>
        <v>1</v>
      </c>
      <c r="CM91" s="16">
        <f t="shared" si="64"/>
        <v>0</v>
      </c>
      <c r="CN91" s="17">
        <f t="shared" si="65"/>
        <v>0</v>
      </c>
      <c r="CO91" s="16">
        <f t="shared" si="66"/>
        <v>0</v>
      </c>
      <c r="CQ91" s="16">
        <f t="shared" si="90"/>
        <v>0</v>
      </c>
      <c r="CR91" s="16">
        <f>CQ91-ROUNDDOWN(コマンド生成ツール!$D$25,0)</f>
        <v>0</v>
      </c>
      <c r="CS91" s="16">
        <v>8</v>
      </c>
    </row>
    <row r="92" spans="2:97" x14ac:dyDescent="0.15">
      <c r="B92" s="8">
        <f t="shared" si="91"/>
        <v>59</v>
      </c>
      <c r="C92" s="8">
        <f t="shared" si="12"/>
        <v>0</v>
      </c>
      <c r="D92" s="8">
        <f t="shared" si="13"/>
        <v>59</v>
      </c>
      <c r="E92" s="16">
        <f t="shared" si="14"/>
        <v>77.809028998856135</v>
      </c>
      <c r="F92" s="13">
        <f t="shared" si="15"/>
        <v>0.9999481315221499</v>
      </c>
      <c r="G92" s="13">
        <f t="shared" si="16"/>
        <v>1.0185001981403281E-2</v>
      </c>
      <c r="H92" s="13">
        <f t="shared" si="17"/>
        <v>0.9997925314692776</v>
      </c>
      <c r="I92" s="13">
        <f t="shared" si="18"/>
        <v>2.0368947401707208E-2</v>
      </c>
      <c r="K92" s="13">
        <f t="shared" si="19"/>
        <v>1</v>
      </c>
      <c r="L92" s="13">
        <f t="shared" si="20"/>
        <v>0</v>
      </c>
      <c r="M92" s="13">
        <f t="shared" si="92"/>
        <v>1</v>
      </c>
      <c r="N92" s="16">
        <f t="shared" si="67"/>
        <v>0</v>
      </c>
      <c r="O92" s="17">
        <f t="shared" si="21"/>
        <v>0</v>
      </c>
      <c r="P92" s="16">
        <f t="shared" si="22"/>
        <v>0</v>
      </c>
      <c r="R92" s="13">
        <f t="shared" si="68"/>
        <v>1</v>
      </c>
      <c r="S92" s="13">
        <f t="shared" si="69"/>
        <v>0</v>
      </c>
      <c r="T92" s="13">
        <f t="shared" si="23"/>
        <v>1</v>
      </c>
      <c r="U92" s="16">
        <f t="shared" si="24"/>
        <v>0</v>
      </c>
      <c r="V92" s="17">
        <f t="shared" si="25"/>
        <v>0</v>
      </c>
      <c r="W92" s="16">
        <f t="shared" si="26"/>
        <v>0</v>
      </c>
      <c r="Y92" s="13">
        <f t="shared" si="70"/>
        <v>1</v>
      </c>
      <c r="Z92" s="13">
        <f t="shared" si="71"/>
        <v>0</v>
      </c>
      <c r="AA92" s="13">
        <f t="shared" si="27"/>
        <v>1</v>
      </c>
      <c r="AB92" s="16">
        <f t="shared" si="28"/>
        <v>0</v>
      </c>
      <c r="AC92" s="17">
        <f t="shared" si="29"/>
        <v>0</v>
      </c>
      <c r="AD92" s="16">
        <f t="shared" si="30"/>
        <v>0</v>
      </c>
      <c r="AF92" s="13">
        <f t="shared" si="72"/>
        <v>1</v>
      </c>
      <c r="AG92" s="13">
        <f t="shared" si="73"/>
        <v>0</v>
      </c>
      <c r="AH92" s="13">
        <f t="shared" si="31"/>
        <v>1</v>
      </c>
      <c r="AI92" s="16">
        <f t="shared" si="32"/>
        <v>0</v>
      </c>
      <c r="AJ92" s="17">
        <f t="shared" si="33"/>
        <v>0</v>
      </c>
      <c r="AK92" s="16">
        <f t="shared" si="34"/>
        <v>0</v>
      </c>
      <c r="AM92" s="13">
        <f t="shared" si="74"/>
        <v>1</v>
      </c>
      <c r="AN92" s="13">
        <f t="shared" si="75"/>
        <v>0</v>
      </c>
      <c r="AO92" s="13">
        <f t="shared" si="35"/>
        <v>1</v>
      </c>
      <c r="AP92" s="16">
        <f t="shared" si="36"/>
        <v>0</v>
      </c>
      <c r="AQ92" s="17">
        <f t="shared" si="37"/>
        <v>0</v>
      </c>
      <c r="AR92" s="16">
        <f t="shared" si="38"/>
        <v>0</v>
      </c>
      <c r="AT92" s="13">
        <f t="shared" si="76"/>
        <v>1</v>
      </c>
      <c r="AU92" s="13">
        <f t="shared" si="77"/>
        <v>0</v>
      </c>
      <c r="AV92" s="13">
        <f t="shared" si="39"/>
        <v>1</v>
      </c>
      <c r="AW92" s="16">
        <f t="shared" si="40"/>
        <v>0</v>
      </c>
      <c r="AX92" s="17">
        <f t="shared" si="41"/>
        <v>0</v>
      </c>
      <c r="AY92" s="16">
        <f t="shared" si="42"/>
        <v>0</v>
      </c>
      <c r="BA92" s="13">
        <f t="shared" si="78"/>
        <v>1</v>
      </c>
      <c r="BB92" s="13">
        <f t="shared" si="79"/>
        <v>0</v>
      </c>
      <c r="BC92" s="13">
        <f t="shared" si="43"/>
        <v>1</v>
      </c>
      <c r="BD92" s="16">
        <f t="shared" si="44"/>
        <v>0</v>
      </c>
      <c r="BE92" s="17">
        <f t="shared" si="45"/>
        <v>0</v>
      </c>
      <c r="BF92" s="16">
        <f t="shared" si="46"/>
        <v>0</v>
      </c>
      <c r="BH92" s="13">
        <f t="shared" si="80"/>
        <v>1</v>
      </c>
      <c r="BI92" s="13">
        <f t="shared" si="81"/>
        <v>0</v>
      </c>
      <c r="BJ92" s="13">
        <f t="shared" si="47"/>
        <v>1</v>
      </c>
      <c r="BK92" s="16">
        <f t="shared" si="48"/>
        <v>0</v>
      </c>
      <c r="BL92" s="17">
        <f t="shared" si="49"/>
        <v>0</v>
      </c>
      <c r="BM92" s="16">
        <f t="shared" si="50"/>
        <v>0</v>
      </c>
      <c r="BO92" s="13">
        <f t="shared" si="82"/>
        <v>1</v>
      </c>
      <c r="BP92" s="13">
        <f t="shared" si="83"/>
        <v>0</v>
      </c>
      <c r="BQ92" s="13">
        <f t="shared" si="51"/>
        <v>1</v>
      </c>
      <c r="BR92" s="16">
        <f t="shared" si="52"/>
        <v>0</v>
      </c>
      <c r="BS92" s="17">
        <f t="shared" si="53"/>
        <v>0</v>
      </c>
      <c r="BT92" s="16">
        <f t="shared" si="54"/>
        <v>0</v>
      </c>
      <c r="BV92" s="13">
        <f t="shared" si="84"/>
        <v>1</v>
      </c>
      <c r="BW92" s="13">
        <f t="shared" si="85"/>
        <v>0</v>
      </c>
      <c r="BX92" s="13">
        <f t="shared" si="55"/>
        <v>1</v>
      </c>
      <c r="BY92" s="16">
        <f t="shared" si="56"/>
        <v>0</v>
      </c>
      <c r="BZ92" s="17">
        <f t="shared" si="57"/>
        <v>0</v>
      </c>
      <c r="CA92" s="16">
        <f t="shared" si="58"/>
        <v>0</v>
      </c>
      <c r="CC92" s="13">
        <f t="shared" si="86"/>
        <v>1</v>
      </c>
      <c r="CD92" s="13">
        <f t="shared" si="87"/>
        <v>0</v>
      </c>
      <c r="CE92" s="13">
        <f t="shared" si="59"/>
        <v>1</v>
      </c>
      <c r="CF92" s="16">
        <f t="shared" si="60"/>
        <v>0</v>
      </c>
      <c r="CG92" s="17">
        <f t="shared" si="61"/>
        <v>0</v>
      </c>
      <c r="CH92" s="16">
        <f t="shared" si="62"/>
        <v>0</v>
      </c>
      <c r="CJ92" s="13">
        <f t="shared" si="88"/>
        <v>1</v>
      </c>
      <c r="CK92" s="13">
        <f t="shared" si="89"/>
        <v>0</v>
      </c>
      <c r="CL92" s="13">
        <f t="shared" si="63"/>
        <v>1</v>
      </c>
      <c r="CM92" s="16">
        <f t="shared" si="64"/>
        <v>0</v>
      </c>
      <c r="CN92" s="17">
        <f t="shared" si="65"/>
        <v>0</v>
      </c>
      <c r="CO92" s="16">
        <f t="shared" si="66"/>
        <v>0</v>
      </c>
      <c r="CQ92" s="16">
        <f t="shared" si="90"/>
        <v>0</v>
      </c>
      <c r="CR92" s="16">
        <f>CQ92-ROUNDDOWN(コマンド生成ツール!$D$25,0)</f>
        <v>0</v>
      </c>
      <c r="CS92" s="16">
        <v>8</v>
      </c>
    </row>
    <row r="93" spans="2:97" x14ac:dyDescent="0.15">
      <c r="B93" s="8">
        <f t="shared" si="91"/>
        <v>60</v>
      </c>
      <c r="C93" s="8">
        <f t="shared" si="12"/>
        <v>0</v>
      </c>
      <c r="D93" s="8">
        <f t="shared" si="13"/>
        <v>60</v>
      </c>
      <c r="E93" s="16">
        <f t="shared" si="14"/>
        <v>79.621434110699454</v>
      </c>
      <c r="F93" s="13">
        <f t="shared" si="15"/>
        <v>0.99994568705822728</v>
      </c>
      <c r="G93" s="13">
        <f t="shared" si="16"/>
        <v>1.0422232661464458E-2</v>
      </c>
      <c r="H93" s="13">
        <f t="shared" si="17"/>
        <v>0.99978275413270057</v>
      </c>
      <c r="I93" s="13">
        <f t="shared" si="18"/>
        <v>2.084333319869755E-2</v>
      </c>
      <c r="K93" s="13">
        <f t="shared" si="19"/>
        <v>1</v>
      </c>
      <c r="L93" s="13">
        <f t="shared" si="20"/>
        <v>0</v>
      </c>
      <c r="M93" s="13">
        <f t="shared" si="92"/>
        <v>1</v>
      </c>
      <c r="N93" s="16">
        <f t="shared" si="67"/>
        <v>0</v>
      </c>
      <c r="O93" s="17">
        <f t="shared" si="21"/>
        <v>0</v>
      </c>
      <c r="P93" s="16">
        <f t="shared" si="22"/>
        <v>0</v>
      </c>
      <c r="R93" s="13">
        <f t="shared" si="68"/>
        <v>1</v>
      </c>
      <c r="S93" s="13">
        <f t="shared" si="69"/>
        <v>0</v>
      </c>
      <c r="T93" s="13">
        <f t="shared" si="23"/>
        <v>1</v>
      </c>
      <c r="U93" s="16">
        <f t="shared" si="24"/>
        <v>0</v>
      </c>
      <c r="V93" s="17">
        <f t="shared" si="25"/>
        <v>0</v>
      </c>
      <c r="W93" s="16">
        <f t="shared" si="26"/>
        <v>0</v>
      </c>
      <c r="Y93" s="13">
        <f t="shared" si="70"/>
        <v>1</v>
      </c>
      <c r="Z93" s="13">
        <f t="shared" si="71"/>
        <v>0</v>
      </c>
      <c r="AA93" s="13">
        <f t="shared" si="27"/>
        <v>1</v>
      </c>
      <c r="AB93" s="16">
        <f t="shared" si="28"/>
        <v>0</v>
      </c>
      <c r="AC93" s="17">
        <f t="shared" si="29"/>
        <v>0</v>
      </c>
      <c r="AD93" s="16">
        <f t="shared" si="30"/>
        <v>0</v>
      </c>
      <c r="AF93" s="13">
        <f t="shared" si="72"/>
        <v>1</v>
      </c>
      <c r="AG93" s="13">
        <f t="shared" si="73"/>
        <v>0</v>
      </c>
      <c r="AH93" s="13">
        <f t="shared" si="31"/>
        <v>1</v>
      </c>
      <c r="AI93" s="16">
        <f t="shared" si="32"/>
        <v>0</v>
      </c>
      <c r="AJ93" s="17">
        <f t="shared" si="33"/>
        <v>0</v>
      </c>
      <c r="AK93" s="16">
        <f t="shared" si="34"/>
        <v>0</v>
      </c>
      <c r="AM93" s="13">
        <f t="shared" si="74"/>
        <v>1</v>
      </c>
      <c r="AN93" s="13">
        <f t="shared" si="75"/>
        <v>0</v>
      </c>
      <c r="AO93" s="13">
        <f t="shared" si="35"/>
        <v>1</v>
      </c>
      <c r="AP93" s="16">
        <f t="shared" si="36"/>
        <v>0</v>
      </c>
      <c r="AQ93" s="17">
        <f t="shared" si="37"/>
        <v>0</v>
      </c>
      <c r="AR93" s="16">
        <f t="shared" si="38"/>
        <v>0</v>
      </c>
      <c r="AT93" s="13">
        <f t="shared" si="76"/>
        <v>1</v>
      </c>
      <c r="AU93" s="13">
        <f t="shared" si="77"/>
        <v>0</v>
      </c>
      <c r="AV93" s="13">
        <f t="shared" si="39"/>
        <v>1</v>
      </c>
      <c r="AW93" s="16">
        <f t="shared" si="40"/>
        <v>0</v>
      </c>
      <c r="AX93" s="17">
        <f t="shared" si="41"/>
        <v>0</v>
      </c>
      <c r="AY93" s="16">
        <f t="shared" si="42"/>
        <v>0</v>
      </c>
      <c r="BA93" s="13">
        <f t="shared" si="78"/>
        <v>1</v>
      </c>
      <c r="BB93" s="13">
        <f t="shared" si="79"/>
        <v>0</v>
      </c>
      <c r="BC93" s="13">
        <f t="shared" si="43"/>
        <v>1</v>
      </c>
      <c r="BD93" s="16">
        <f t="shared" si="44"/>
        <v>0</v>
      </c>
      <c r="BE93" s="17">
        <f t="shared" si="45"/>
        <v>0</v>
      </c>
      <c r="BF93" s="16">
        <f t="shared" si="46"/>
        <v>0</v>
      </c>
      <c r="BH93" s="13">
        <f t="shared" si="80"/>
        <v>1</v>
      </c>
      <c r="BI93" s="13">
        <f t="shared" si="81"/>
        <v>0</v>
      </c>
      <c r="BJ93" s="13">
        <f t="shared" si="47"/>
        <v>1</v>
      </c>
      <c r="BK93" s="16">
        <f t="shared" si="48"/>
        <v>0</v>
      </c>
      <c r="BL93" s="17">
        <f t="shared" si="49"/>
        <v>0</v>
      </c>
      <c r="BM93" s="16">
        <f t="shared" si="50"/>
        <v>0</v>
      </c>
      <c r="BO93" s="13">
        <f t="shared" si="82"/>
        <v>1</v>
      </c>
      <c r="BP93" s="13">
        <f t="shared" si="83"/>
        <v>0</v>
      </c>
      <c r="BQ93" s="13">
        <f t="shared" si="51"/>
        <v>1</v>
      </c>
      <c r="BR93" s="16">
        <f t="shared" si="52"/>
        <v>0</v>
      </c>
      <c r="BS93" s="17">
        <f t="shared" si="53"/>
        <v>0</v>
      </c>
      <c r="BT93" s="16">
        <f t="shared" si="54"/>
        <v>0</v>
      </c>
      <c r="BV93" s="13">
        <f t="shared" si="84"/>
        <v>1</v>
      </c>
      <c r="BW93" s="13">
        <f t="shared" si="85"/>
        <v>0</v>
      </c>
      <c r="BX93" s="13">
        <f t="shared" si="55"/>
        <v>1</v>
      </c>
      <c r="BY93" s="16">
        <f t="shared" si="56"/>
        <v>0</v>
      </c>
      <c r="BZ93" s="17">
        <f t="shared" si="57"/>
        <v>0</v>
      </c>
      <c r="CA93" s="16">
        <f t="shared" si="58"/>
        <v>0</v>
      </c>
      <c r="CC93" s="13">
        <f t="shared" si="86"/>
        <v>1</v>
      </c>
      <c r="CD93" s="13">
        <f t="shared" si="87"/>
        <v>0</v>
      </c>
      <c r="CE93" s="13">
        <f t="shared" si="59"/>
        <v>1</v>
      </c>
      <c r="CF93" s="16">
        <f t="shared" si="60"/>
        <v>0</v>
      </c>
      <c r="CG93" s="17">
        <f t="shared" si="61"/>
        <v>0</v>
      </c>
      <c r="CH93" s="16">
        <f t="shared" si="62"/>
        <v>0</v>
      </c>
      <c r="CJ93" s="13">
        <f t="shared" si="88"/>
        <v>1</v>
      </c>
      <c r="CK93" s="13">
        <f t="shared" si="89"/>
        <v>0</v>
      </c>
      <c r="CL93" s="13">
        <f t="shared" si="63"/>
        <v>1</v>
      </c>
      <c r="CM93" s="16">
        <f t="shared" si="64"/>
        <v>0</v>
      </c>
      <c r="CN93" s="17">
        <f t="shared" si="65"/>
        <v>0</v>
      </c>
      <c r="CO93" s="16">
        <f t="shared" si="66"/>
        <v>0</v>
      </c>
      <c r="CQ93" s="16">
        <f t="shared" si="90"/>
        <v>0</v>
      </c>
      <c r="CR93" s="16">
        <f>CQ93-ROUNDDOWN(コマンド生成ツール!$D$25,0)</f>
        <v>0</v>
      </c>
      <c r="CS93" s="16">
        <v>8</v>
      </c>
    </row>
    <row r="94" spans="2:97" x14ac:dyDescent="0.15">
      <c r="B94" s="8">
        <f t="shared" si="91"/>
        <v>61</v>
      </c>
      <c r="C94" s="8">
        <f t="shared" si="12"/>
        <v>0</v>
      </c>
      <c r="D94" s="8">
        <f t="shared" si="13"/>
        <v>61</v>
      </c>
      <c r="E94" s="16">
        <f t="shared" si="14"/>
        <v>81.476055560822559</v>
      </c>
      <c r="F94" s="13">
        <f t="shared" si="15"/>
        <v>0.99994312739240421</v>
      </c>
      <c r="G94" s="13">
        <f t="shared" si="16"/>
        <v>1.0664988546553985E-2</v>
      </c>
      <c r="H94" s="13">
        <f t="shared" si="17"/>
        <v>0.99977251603860373</v>
      </c>
      <c r="I94" s="13">
        <f t="shared" si="18"/>
        <v>2.1328764001690724E-2</v>
      </c>
      <c r="K94" s="13">
        <f t="shared" si="19"/>
        <v>1</v>
      </c>
      <c r="L94" s="13">
        <f t="shared" si="20"/>
        <v>0</v>
      </c>
      <c r="M94" s="13">
        <f t="shared" si="92"/>
        <v>1</v>
      </c>
      <c r="N94" s="16">
        <f t="shared" si="67"/>
        <v>0</v>
      </c>
      <c r="O94" s="17">
        <f t="shared" si="21"/>
        <v>0</v>
      </c>
      <c r="P94" s="16">
        <f t="shared" si="22"/>
        <v>0</v>
      </c>
      <c r="R94" s="13">
        <f t="shared" si="68"/>
        <v>1</v>
      </c>
      <c r="S94" s="13">
        <f t="shared" si="69"/>
        <v>0</v>
      </c>
      <c r="T94" s="13">
        <f t="shared" si="23"/>
        <v>1</v>
      </c>
      <c r="U94" s="16">
        <f t="shared" si="24"/>
        <v>0</v>
      </c>
      <c r="V94" s="17">
        <f t="shared" si="25"/>
        <v>0</v>
      </c>
      <c r="W94" s="16">
        <f t="shared" si="26"/>
        <v>0</v>
      </c>
      <c r="Y94" s="13">
        <f t="shared" si="70"/>
        <v>1</v>
      </c>
      <c r="Z94" s="13">
        <f t="shared" si="71"/>
        <v>0</v>
      </c>
      <c r="AA94" s="13">
        <f t="shared" si="27"/>
        <v>1</v>
      </c>
      <c r="AB94" s="16">
        <f t="shared" si="28"/>
        <v>0</v>
      </c>
      <c r="AC94" s="17">
        <f t="shared" si="29"/>
        <v>0</v>
      </c>
      <c r="AD94" s="16">
        <f t="shared" si="30"/>
        <v>0</v>
      </c>
      <c r="AF94" s="13">
        <f t="shared" si="72"/>
        <v>1</v>
      </c>
      <c r="AG94" s="13">
        <f t="shared" si="73"/>
        <v>0</v>
      </c>
      <c r="AH94" s="13">
        <f t="shared" si="31"/>
        <v>1</v>
      </c>
      <c r="AI94" s="16">
        <f t="shared" si="32"/>
        <v>0</v>
      </c>
      <c r="AJ94" s="17">
        <f t="shared" si="33"/>
        <v>0</v>
      </c>
      <c r="AK94" s="16">
        <f t="shared" si="34"/>
        <v>0</v>
      </c>
      <c r="AM94" s="13">
        <f t="shared" si="74"/>
        <v>1</v>
      </c>
      <c r="AN94" s="13">
        <f t="shared" si="75"/>
        <v>0</v>
      </c>
      <c r="AO94" s="13">
        <f t="shared" si="35"/>
        <v>1</v>
      </c>
      <c r="AP94" s="16">
        <f t="shared" si="36"/>
        <v>0</v>
      </c>
      <c r="AQ94" s="17">
        <f t="shared" si="37"/>
        <v>0</v>
      </c>
      <c r="AR94" s="16">
        <f t="shared" si="38"/>
        <v>0</v>
      </c>
      <c r="AT94" s="13">
        <f t="shared" si="76"/>
        <v>1</v>
      </c>
      <c r="AU94" s="13">
        <f t="shared" si="77"/>
        <v>0</v>
      </c>
      <c r="AV94" s="13">
        <f t="shared" si="39"/>
        <v>1</v>
      </c>
      <c r="AW94" s="16">
        <f t="shared" si="40"/>
        <v>0</v>
      </c>
      <c r="AX94" s="17">
        <f t="shared" si="41"/>
        <v>0</v>
      </c>
      <c r="AY94" s="16">
        <f t="shared" si="42"/>
        <v>0</v>
      </c>
      <c r="BA94" s="13">
        <f t="shared" si="78"/>
        <v>1</v>
      </c>
      <c r="BB94" s="13">
        <f t="shared" si="79"/>
        <v>0</v>
      </c>
      <c r="BC94" s="13">
        <f t="shared" si="43"/>
        <v>1</v>
      </c>
      <c r="BD94" s="16">
        <f t="shared" si="44"/>
        <v>0</v>
      </c>
      <c r="BE94" s="17">
        <f t="shared" si="45"/>
        <v>0</v>
      </c>
      <c r="BF94" s="16">
        <f t="shared" si="46"/>
        <v>0</v>
      </c>
      <c r="BH94" s="13">
        <f t="shared" si="80"/>
        <v>1</v>
      </c>
      <c r="BI94" s="13">
        <f t="shared" si="81"/>
        <v>0</v>
      </c>
      <c r="BJ94" s="13">
        <f t="shared" si="47"/>
        <v>1</v>
      </c>
      <c r="BK94" s="16">
        <f t="shared" si="48"/>
        <v>0</v>
      </c>
      <c r="BL94" s="17">
        <f t="shared" si="49"/>
        <v>0</v>
      </c>
      <c r="BM94" s="16">
        <f t="shared" si="50"/>
        <v>0</v>
      </c>
      <c r="BO94" s="13">
        <f t="shared" si="82"/>
        <v>1</v>
      </c>
      <c r="BP94" s="13">
        <f t="shared" si="83"/>
        <v>0</v>
      </c>
      <c r="BQ94" s="13">
        <f t="shared" si="51"/>
        <v>1</v>
      </c>
      <c r="BR94" s="16">
        <f t="shared" si="52"/>
        <v>0</v>
      </c>
      <c r="BS94" s="17">
        <f t="shared" si="53"/>
        <v>0</v>
      </c>
      <c r="BT94" s="16">
        <f t="shared" si="54"/>
        <v>0</v>
      </c>
      <c r="BV94" s="13">
        <f t="shared" si="84"/>
        <v>1</v>
      </c>
      <c r="BW94" s="13">
        <f t="shared" si="85"/>
        <v>0</v>
      </c>
      <c r="BX94" s="13">
        <f t="shared" si="55"/>
        <v>1</v>
      </c>
      <c r="BY94" s="16">
        <f t="shared" si="56"/>
        <v>0</v>
      </c>
      <c r="BZ94" s="17">
        <f t="shared" si="57"/>
        <v>0</v>
      </c>
      <c r="CA94" s="16">
        <f t="shared" si="58"/>
        <v>0</v>
      </c>
      <c r="CC94" s="13">
        <f t="shared" si="86"/>
        <v>1</v>
      </c>
      <c r="CD94" s="13">
        <f t="shared" si="87"/>
        <v>0</v>
      </c>
      <c r="CE94" s="13">
        <f t="shared" si="59"/>
        <v>1</v>
      </c>
      <c r="CF94" s="16">
        <f t="shared" si="60"/>
        <v>0</v>
      </c>
      <c r="CG94" s="17">
        <f t="shared" si="61"/>
        <v>0</v>
      </c>
      <c r="CH94" s="16">
        <f t="shared" si="62"/>
        <v>0</v>
      </c>
      <c r="CJ94" s="13">
        <f t="shared" si="88"/>
        <v>1</v>
      </c>
      <c r="CK94" s="13">
        <f t="shared" si="89"/>
        <v>0</v>
      </c>
      <c r="CL94" s="13">
        <f t="shared" si="63"/>
        <v>1</v>
      </c>
      <c r="CM94" s="16">
        <f t="shared" si="64"/>
        <v>0</v>
      </c>
      <c r="CN94" s="17">
        <f t="shared" si="65"/>
        <v>0</v>
      </c>
      <c r="CO94" s="16">
        <f t="shared" si="66"/>
        <v>0</v>
      </c>
      <c r="CQ94" s="16">
        <f t="shared" si="90"/>
        <v>0</v>
      </c>
      <c r="CR94" s="16">
        <f>CQ94-ROUNDDOWN(コマンド生成ツール!$D$25,0)</f>
        <v>0</v>
      </c>
      <c r="CS94" s="16">
        <v>8</v>
      </c>
    </row>
    <row r="95" spans="2:97" x14ac:dyDescent="0.15">
      <c r="B95" s="8">
        <f t="shared" si="91"/>
        <v>62</v>
      </c>
      <c r="C95" s="8">
        <f t="shared" si="12"/>
        <v>0</v>
      </c>
      <c r="D95" s="8">
        <f t="shared" si="13"/>
        <v>62</v>
      </c>
      <c r="E95" s="16">
        <f t="shared" si="14"/>
        <v>83.373876694067093</v>
      </c>
      <c r="F95" s="13">
        <f t="shared" si="15"/>
        <v>0.99994044709558816</v>
      </c>
      <c r="G95" s="13">
        <f t="shared" si="16"/>
        <v>1.0913398291791722E-2</v>
      </c>
      <c r="H95" s="13">
        <f t="shared" si="17"/>
        <v>0.99976179547544941</v>
      </c>
      <c r="I95" s="13">
        <f t="shared" si="18"/>
        <v>2.1825496734452887E-2</v>
      </c>
      <c r="K95" s="13">
        <f t="shared" si="19"/>
        <v>1</v>
      </c>
      <c r="L95" s="13">
        <f t="shared" si="20"/>
        <v>0</v>
      </c>
      <c r="M95" s="13">
        <f t="shared" si="92"/>
        <v>1</v>
      </c>
      <c r="N95" s="16">
        <f t="shared" si="67"/>
        <v>0</v>
      </c>
      <c r="O95" s="17">
        <f t="shared" si="21"/>
        <v>0</v>
      </c>
      <c r="P95" s="16">
        <f t="shared" si="22"/>
        <v>0</v>
      </c>
      <c r="R95" s="13">
        <f t="shared" si="68"/>
        <v>1</v>
      </c>
      <c r="S95" s="13">
        <f t="shared" si="69"/>
        <v>0</v>
      </c>
      <c r="T95" s="13">
        <f t="shared" si="23"/>
        <v>1</v>
      </c>
      <c r="U95" s="16">
        <f t="shared" si="24"/>
        <v>0</v>
      </c>
      <c r="V95" s="17">
        <f t="shared" si="25"/>
        <v>0</v>
      </c>
      <c r="W95" s="16">
        <f t="shared" si="26"/>
        <v>0</v>
      </c>
      <c r="Y95" s="13">
        <f t="shared" si="70"/>
        <v>1</v>
      </c>
      <c r="Z95" s="13">
        <f t="shared" si="71"/>
        <v>0</v>
      </c>
      <c r="AA95" s="13">
        <f t="shared" si="27"/>
        <v>1</v>
      </c>
      <c r="AB95" s="16">
        <f t="shared" si="28"/>
        <v>0</v>
      </c>
      <c r="AC95" s="17">
        <f t="shared" si="29"/>
        <v>0</v>
      </c>
      <c r="AD95" s="16">
        <f t="shared" si="30"/>
        <v>0</v>
      </c>
      <c r="AF95" s="13">
        <f t="shared" si="72"/>
        <v>1</v>
      </c>
      <c r="AG95" s="13">
        <f t="shared" si="73"/>
        <v>0</v>
      </c>
      <c r="AH95" s="13">
        <f t="shared" si="31"/>
        <v>1</v>
      </c>
      <c r="AI95" s="16">
        <f t="shared" si="32"/>
        <v>0</v>
      </c>
      <c r="AJ95" s="17">
        <f t="shared" si="33"/>
        <v>0</v>
      </c>
      <c r="AK95" s="16">
        <f t="shared" si="34"/>
        <v>0</v>
      </c>
      <c r="AM95" s="13">
        <f t="shared" si="74"/>
        <v>1</v>
      </c>
      <c r="AN95" s="13">
        <f t="shared" si="75"/>
        <v>0</v>
      </c>
      <c r="AO95" s="13">
        <f t="shared" si="35"/>
        <v>1</v>
      </c>
      <c r="AP95" s="16">
        <f t="shared" si="36"/>
        <v>0</v>
      </c>
      <c r="AQ95" s="17">
        <f t="shared" si="37"/>
        <v>0</v>
      </c>
      <c r="AR95" s="16">
        <f t="shared" si="38"/>
        <v>0</v>
      </c>
      <c r="AT95" s="13">
        <f t="shared" si="76"/>
        <v>1</v>
      </c>
      <c r="AU95" s="13">
        <f t="shared" si="77"/>
        <v>0</v>
      </c>
      <c r="AV95" s="13">
        <f t="shared" si="39"/>
        <v>1</v>
      </c>
      <c r="AW95" s="16">
        <f t="shared" si="40"/>
        <v>0</v>
      </c>
      <c r="AX95" s="17">
        <f t="shared" si="41"/>
        <v>0</v>
      </c>
      <c r="AY95" s="16">
        <f t="shared" si="42"/>
        <v>0</v>
      </c>
      <c r="BA95" s="13">
        <f t="shared" si="78"/>
        <v>1</v>
      </c>
      <c r="BB95" s="13">
        <f t="shared" si="79"/>
        <v>0</v>
      </c>
      <c r="BC95" s="13">
        <f t="shared" si="43"/>
        <v>1</v>
      </c>
      <c r="BD95" s="16">
        <f t="shared" si="44"/>
        <v>0</v>
      </c>
      <c r="BE95" s="17">
        <f t="shared" si="45"/>
        <v>0</v>
      </c>
      <c r="BF95" s="16">
        <f t="shared" si="46"/>
        <v>0</v>
      </c>
      <c r="BH95" s="13">
        <f t="shared" si="80"/>
        <v>1</v>
      </c>
      <c r="BI95" s="13">
        <f t="shared" si="81"/>
        <v>0</v>
      </c>
      <c r="BJ95" s="13">
        <f t="shared" si="47"/>
        <v>1</v>
      </c>
      <c r="BK95" s="16">
        <f t="shared" si="48"/>
        <v>0</v>
      </c>
      <c r="BL95" s="17">
        <f t="shared" si="49"/>
        <v>0</v>
      </c>
      <c r="BM95" s="16">
        <f t="shared" si="50"/>
        <v>0</v>
      </c>
      <c r="BO95" s="13">
        <f t="shared" si="82"/>
        <v>1</v>
      </c>
      <c r="BP95" s="13">
        <f t="shared" si="83"/>
        <v>0</v>
      </c>
      <c r="BQ95" s="13">
        <f t="shared" si="51"/>
        <v>1</v>
      </c>
      <c r="BR95" s="16">
        <f t="shared" si="52"/>
        <v>0</v>
      </c>
      <c r="BS95" s="17">
        <f t="shared" si="53"/>
        <v>0</v>
      </c>
      <c r="BT95" s="16">
        <f t="shared" si="54"/>
        <v>0</v>
      </c>
      <c r="BV95" s="13">
        <f t="shared" si="84"/>
        <v>1</v>
      </c>
      <c r="BW95" s="13">
        <f t="shared" si="85"/>
        <v>0</v>
      </c>
      <c r="BX95" s="13">
        <f t="shared" si="55"/>
        <v>1</v>
      </c>
      <c r="BY95" s="16">
        <f t="shared" si="56"/>
        <v>0</v>
      </c>
      <c r="BZ95" s="17">
        <f t="shared" si="57"/>
        <v>0</v>
      </c>
      <c r="CA95" s="16">
        <f t="shared" si="58"/>
        <v>0</v>
      </c>
      <c r="CC95" s="13">
        <f t="shared" si="86"/>
        <v>1</v>
      </c>
      <c r="CD95" s="13">
        <f t="shared" si="87"/>
        <v>0</v>
      </c>
      <c r="CE95" s="13">
        <f t="shared" si="59"/>
        <v>1</v>
      </c>
      <c r="CF95" s="16">
        <f t="shared" si="60"/>
        <v>0</v>
      </c>
      <c r="CG95" s="17">
        <f t="shared" si="61"/>
        <v>0</v>
      </c>
      <c r="CH95" s="16">
        <f t="shared" si="62"/>
        <v>0</v>
      </c>
      <c r="CJ95" s="13">
        <f t="shared" si="88"/>
        <v>1</v>
      </c>
      <c r="CK95" s="13">
        <f t="shared" si="89"/>
        <v>0</v>
      </c>
      <c r="CL95" s="13">
        <f t="shared" si="63"/>
        <v>1</v>
      </c>
      <c r="CM95" s="16">
        <f t="shared" si="64"/>
        <v>0</v>
      </c>
      <c r="CN95" s="17">
        <f t="shared" si="65"/>
        <v>0</v>
      </c>
      <c r="CO95" s="16">
        <f t="shared" si="66"/>
        <v>0</v>
      </c>
      <c r="CQ95" s="16">
        <f t="shared" si="90"/>
        <v>0</v>
      </c>
      <c r="CR95" s="16">
        <f>CQ95-ROUNDDOWN(コマンド生成ツール!$D$25,0)</f>
        <v>0</v>
      </c>
      <c r="CS95" s="16">
        <v>8</v>
      </c>
    </row>
    <row r="96" spans="2:97" x14ac:dyDescent="0.15">
      <c r="B96" s="8">
        <f t="shared" si="91"/>
        <v>63</v>
      </c>
      <c r="C96" s="8">
        <f t="shared" si="12"/>
        <v>0</v>
      </c>
      <c r="D96" s="8">
        <f t="shared" si="13"/>
        <v>63</v>
      </c>
      <c r="E96" s="16">
        <f t="shared" si="14"/>
        <v>85.315903760318548</v>
      </c>
      <c r="F96" s="13">
        <f t="shared" si="15"/>
        <v>0.99993764048284151</v>
      </c>
      <c r="G96" s="13">
        <f t="shared" si="16"/>
        <v>1.1167593545953666E-2</v>
      </c>
      <c r="H96" s="13">
        <f t="shared" si="17"/>
        <v>0.99975056970878473</v>
      </c>
      <c r="I96" s="13">
        <f t="shared" si="18"/>
        <v>2.2333794280424635E-2</v>
      </c>
      <c r="K96" s="13">
        <f t="shared" si="19"/>
        <v>1</v>
      </c>
      <c r="L96" s="13">
        <f t="shared" si="20"/>
        <v>0</v>
      </c>
      <c r="M96" s="13">
        <f t="shared" si="92"/>
        <v>1</v>
      </c>
      <c r="N96" s="16">
        <f t="shared" si="67"/>
        <v>0</v>
      </c>
      <c r="O96" s="17">
        <f t="shared" si="21"/>
        <v>0</v>
      </c>
      <c r="P96" s="16">
        <f t="shared" si="22"/>
        <v>0</v>
      </c>
      <c r="R96" s="13">
        <f t="shared" si="68"/>
        <v>1</v>
      </c>
      <c r="S96" s="13">
        <f t="shared" si="69"/>
        <v>0</v>
      </c>
      <c r="T96" s="13">
        <f t="shared" si="23"/>
        <v>1</v>
      </c>
      <c r="U96" s="16">
        <f t="shared" si="24"/>
        <v>0</v>
      </c>
      <c r="V96" s="17">
        <f t="shared" si="25"/>
        <v>0</v>
      </c>
      <c r="W96" s="16">
        <f t="shared" si="26"/>
        <v>0</v>
      </c>
      <c r="Y96" s="13">
        <f t="shared" si="70"/>
        <v>1</v>
      </c>
      <c r="Z96" s="13">
        <f t="shared" si="71"/>
        <v>0</v>
      </c>
      <c r="AA96" s="13">
        <f t="shared" si="27"/>
        <v>1</v>
      </c>
      <c r="AB96" s="16">
        <f t="shared" si="28"/>
        <v>0</v>
      </c>
      <c r="AC96" s="17">
        <f t="shared" si="29"/>
        <v>0</v>
      </c>
      <c r="AD96" s="16">
        <f t="shared" si="30"/>
        <v>0</v>
      </c>
      <c r="AF96" s="13">
        <f t="shared" si="72"/>
        <v>1</v>
      </c>
      <c r="AG96" s="13">
        <f t="shared" si="73"/>
        <v>0</v>
      </c>
      <c r="AH96" s="13">
        <f t="shared" si="31"/>
        <v>1</v>
      </c>
      <c r="AI96" s="16">
        <f t="shared" si="32"/>
        <v>0</v>
      </c>
      <c r="AJ96" s="17">
        <f t="shared" si="33"/>
        <v>0</v>
      </c>
      <c r="AK96" s="16">
        <f t="shared" si="34"/>
        <v>0</v>
      </c>
      <c r="AM96" s="13">
        <f t="shared" si="74"/>
        <v>1</v>
      </c>
      <c r="AN96" s="13">
        <f t="shared" si="75"/>
        <v>0</v>
      </c>
      <c r="AO96" s="13">
        <f t="shared" si="35"/>
        <v>1</v>
      </c>
      <c r="AP96" s="16">
        <f t="shared" si="36"/>
        <v>0</v>
      </c>
      <c r="AQ96" s="17">
        <f t="shared" si="37"/>
        <v>0</v>
      </c>
      <c r="AR96" s="16">
        <f t="shared" si="38"/>
        <v>0</v>
      </c>
      <c r="AT96" s="13">
        <f t="shared" si="76"/>
        <v>1</v>
      </c>
      <c r="AU96" s="13">
        <f t="shared" si="77"/>
        <v>0</v>
      </c>
      <c r="AV96" s="13">
        <f t="shared" si="39"/>
        <v>1</v>
      </c>
      <c r="AW96" s="16">
        <f t="shared" si="40"/>
        <v>0</v>
      </c>
      <c r="AX96" s="17">
        <f t="shared" si="41"/>
        <v>0</v>
      </c>
      <c r="AY96" s="16">
        <f t="shared" si="42"/>
        <v>0</v>
      </c>
      <c r="BA96" s="13">
        <f t="shared" si="78"/>
        <v>1</v>
      </c>
      <c r="BB96" s="13">
        <f t="shared" si="79"/>
        <v>0</v>
      </c>
      <c r="BC96" s="13">
        <f t="shared" si="43"/>
        <v>1</v>
      </c>
      <c r="BD96" s="16">
        <f t="shared" si="44"/>
        <v>0</v>
      </c>
      <c r="BE96" s="17">
        <f t="shared" si="45"/>
        <v>0</v>
      </c>
      <c r="BF96" s="16">
        <f t="shared" si="46"/>
        <v>0</v>
      </c>
      <c r="BH96" s="13">
        <f t="shared" si="80"/>
        <v>1</v>
      </c>
      <c r="BI96" s="13">
        <f t="shared" si="81"/>
        <v>0</v>
      </c>
      <c r="BJ96" s="13">
        <f t="shared" si="47"/>
        <v>1</v>
      </c>
      <c r="BK96" s="16">
        <f t="shared" si="48"/>
        <v>0</v>
      </c>
      <c r="BL96" s="17">
        <f t="shared" si="49"/>
        <v>0</v>
      </c>
      <c r="BM96" s="16">
        <f t="shared" si="50"/>
        <v>0</v>
      </c>
      <c r="BO96" s="13">
        <f t="shared" si="82"/>
        <v>1</v>
      </c>
      <c r="BP96" s="13">
        <f t="shared" si="83"/>
        <v>0</v>
      </c>
      <c r="BQ96" s="13">
        <f t="shared" si="51"/>
        <v>1</v>
      </c>
      <c r="BR96" s="16">
        <f t="shared" si="52"/>
        <v>0</v>
      </c>
      <c r="BS96" s="17">
        <f t="shared" si="53"/>
        <v>0</v>
      </c>
      <c r="BT96" s="16">
        <f t="shared" si="54"/>
        <v>0</v>
      </c>
      <c r="BV96" s="13">
        <f t="shared" si="84"/>
        <v>1</v>
      </c>
      <c r="BW96" s="13">
        <f t="shared" si="85"/>
        <v>0</v>
      </c>
      <c r="BX96" s="13">
        <f t="shared" si="55"/>
        <v>1</v>
      </c>
      <c r="BY96" s="16">
        <f t="shared" si="56"/>
        <v>0</v>
      </c>
      <c r="BZ96" s="17">
        <f t="shared" si="57"/>
        <v>0</v>
      </c>
      <c r="CA96" s="16">
        <f t="shared" si="58"/>
        <v>0</v>
      </c>
      <c r="CC96" s="13">
        <f t="shared" si="86"/>
        <v>1</v>
      </c>
      <c r="CD96" s="13">
        <f t="shared" si="87"/>
        <v>0</v>
      </c>
      <c r="CE96" s="13">
        <f t="shared" si="59"/>
        <v>1</v>
      </c>
      <c r="CF96" s="16">
        <f t="shared" si="60"/>
        <v>0</v>
      </c>
      <c r="CG96" s="17">
        <f t="shared" si="61"/>
        <v>0</v>
      </c>
      <c r="CH96" s="16">
        <f t="shared" si="62"/>
        <v>0</v>
      </c>
      <c r="CJ96" s="13">
        <f t="shared" si="88"/>
        <v>1</v>
      </c>
      <c r="CK96" s="13">
        <f t="shared" si="89"/>
        <v>0</v>
      </c>
      <c r="CL96" s="13">
        <f t="shared" si="63"/>
        <v>1</v>
      </c>
      <c r="CM96" s="16">
        <f t="shared" si="64"/>
        <v>0</v>
      </c>
      <c r="CN96" s="17">
        <f t="shared" si="65"/>
        <v>0</v>
      </c>
      <c r="CO96" s="16">
        <f t="shared" si="66"/>
        <v>0</v>
      </c>
      <c r="CQ96" s="16">
        <f t="shared" si="90"/>
        <v>0</v>
      </c>
      <c r="CR96" s="16">
        <f>CQ96-ROUNDDOWN(コマンド生成ツール!$D$25,0)</f>
        <v>0</v>
      </c>
      <c r="CS96" s="16">
        <v>8</v>
      </c>
    </row>
    <row r="97" spans="2:97" x14ac:dyDescent="0.15">
      <c r="B97" s="8">
        <f t="shared" si="91"/>
        <v>64</v>
      </c>
      <c r="C97" s="8">
        <f t="shared" ref="C97:C160" si="93">ROUNDDOWN(B97/$B$29,0)</f>
        <v>0</v>
      </c>
      <c r="D97" s="8">
        <f t="shared" ref="D97:D160" si="94">B97-C97*$B$29</f>
        <v>64</v>
      </c>
      <c r="E97" s="16">
        <f t="shared" ref="E97:E160" si="95">$E$29*10^C97*10^(D97/$B$29)</f>
        <v>87.30316644803321</v>
      </c>
      <c r="F97" s="13">
        <f t="shared" ref="F97:F160" si="96">COS(2*PI()*E97/$E$26)</f>
        <v>0.99993470160132547</v>
      </c>
      <c r="G97" s="13">
        <f t="shared" ref="G97:G160" si="97">SIN(2*PI()*E97/$E$26)</f>
        <v>1.1427709020980937E-2</v>
      </c>
      <c r="H97" s="13">
        <f t="shared" ref="H97:H160" si="98">COS(4*PI()*E97/$E$26)</f>
        <v>0.9997388149330636</v>
      </c>
      <c r="I97" s="13">
        <f t="shared" ref="I97:I160" si="99">SIN(4*PI()*E97/$E$26)</f>
        <v>2.2853925619762697E-2</v>
      </c>
      <c r="K97" s="13">
        <f t="shared" ref="K97:K160" si="100">(($K$26+$K$27*F97+$K$28*H97)*(1-$K$29*F97-$K$30*H97)-($K$27*G97+$K$28*I97)*($K$29*G97+$K$30*I97))/((1-$K$29*F97-$K$30*H97)^2+($K$29*G97+$K$30*I97)^2)</f>
        <v>1</v>
      </c>
      <c r="L97" s="13">
        <f t="shared" ref="L97:L160" si="101">(-($K$26+$K$27*F97+$K$28*H97)*($K$29*G97+$K$30*I97)-($K$27*G97+$K$28*I97)*(1-$K$29*F97-$K$30*H97))/((1-$K$29*F97-$K$30*H97)^2+($K$29*G97+$K$30*I97)^2)</f>
        <v>0</v>
      </c>
      <c r="M97" s="13">
        <f t="shared" si="92"/>
        <v>1</v>
      </c>
      <c r="N97" s="16">
        <f t="shared" si="67"/>
        <v>0</v>
      </c>
      <c r="O97" s="17">
        <f t="shared" ref="O97:O160" si="102">-(N98-N97)/(180*2*($E98-$E97))</f>
        <v>0</v>
      </c>
      <c r="P97" s="16">
        <f t="shared" ref="P97:P160" si="103">20*LOG(M97)</f>
        <v>0</v>
      </c>
      <c r="R97" s="13">
        <f t="shared" si="68"/>
        <v>1</v>
      </c>
      <c r="S97" s="13">
        <f t="shared" si="69"/>
        <v>0</v>
      </c>
      <c r="T97" s="13">
        <f t="shared" ref="T97:T160" si="104">SQRT(R97^2+S97^2)</f>
        <v>1</v>
      </c>
      <c r="U97" s="16">
        <f t="shared" ref="U97:U160" si="105">ATAN2(R97,S97)/PI()*180</f>
        <v>0</v>
      </c>
      <c r="V97" s="17">
        <f t="shared" ref="V97:V160" si="106">-(U98-U97)/(180*2*($E98-$E97))</f>
        <v>0</v>
      </c>
      <c r="W97" s="16">
        <f t="shared" ref="W97:W160" si="107">20*LOG(T97)</f>
        <v>0</v>
      </c>
      <c r="Y97" s="13">
        <f t="shared" si="70"/>
        <v>1</v>
      </c>
      <c r="Z97" s="13">
        <f t="shared" si="71"/>
        <v>0</v>
      </c>
      <c r="AA97" s="13">
        <f t="shared" ref="AA97:AA160" si="108">SQRT(Y97^2+Z97^2)</f>
        <v>1</v>
      </c>
      <c r="AB97" s="16">
        <f t="shared" ref="AB97:AB160" si="109">ATAN2(Y97,Z97)/PI()*180</f>
        <v>0</v>
      </c>
      <c r="AC97" s="17">
        <f t="shared" ref="AC97:AC160" si="110">-(AB98-AB97)/(180*2*($E98-$E97))</f>
        <v>0</v>
      </c>
      <c r="AD97" s="16">
        <f t="shared" ref="AD97:AD160" si="111">20*LOG(AA97)</f>
        <v>0</v>
      </c>
      <c r="AF97" s="13">
        <f t="shared" si="72"/>
        <v>1</v>
      </c>
      <c r="AG97" s="13">
        <f t="shared" si="73"/>
        <v>0</v>
      </c>
      <c r="AH97" s="13">
        <f t="shared" ref="AH97:AH160" si="112">SQRT(AF97^2+AG97^2)</f>
        <v>1</v>
      </c>
      <c r="AI97" s="16">
        <f t="shared" ref="AI97:AI160" si="113">ATAN2(AF97,AG97)/PI()*180</f>
        <v>0</v>
      </c>
      <c r="AJ97" s="17">
        <f t="shared" ref="AJ97:AJ160" si="114">-(AI98-AI97)/(180*2*($E98-$E97))</f>
        <v>0</v>
      </c>
      <c r="AK97" s="16">
        <f t="shared" ref="AK97:AK160" si="115">20*LOG(AH97)</f>
        <v>0</v>
      </c>
      <c r="AM97" s="13">
        <f t="shared" si="74"/>
        <v>1</v>
      </c>
      <c r="AN97" s="13">
        <f t="shared" si="75"/>
        <v>0</v>
      </c>
      <c r="AO97" s="13">
        <f t="shared" ref="AO97:AO160" si="116">SQRT(AM97^2+AN97^2)</f>
        <v>1</v>
      </c>
      <c r="AP97" s="16">
        <f t="shared" ref="AP97:AP160" si="117">ATAN2(AM97,AN97)/PI()*180</f>
        <v>0</v>
      </c>
      <c r="AQ97" s="17">
        <f t="shared" ref="AQ97:AQ160" si="118">-(AP98-AP97)/(180*2*($E98-$E97))</f>
        <v>0</v>
      </c>
      <c r="AR97" s="16">
        <f t="shared" ref="AR97:AR160" si="119">20*LOG(AO97)</f>
        <v>0</v>
      </c>
      <c r="AT97" s="13">
        <f t="shared" si="76"/>
        <v>1</v>
      </c>
      <c r="AU97" s="13">
        <f t="shared" si="77"/>
        <v>0</v>
      </c>
      <c r="AV97" s="13">
        <f t="shared" ref="AV97:AV160" si="120">SQRT(AT97^2+AU97^2)</f>
        <v>1</v>
      </c>
      <c r="AW97" s="16">
        <f t="shared" ref="AW97:AW160" si="121">ATAN2(AT97,AU97)/PI()*180</f>
        <v>0</v>
      </c>
      <c r="AX97" s="17">
        <f t="shared" ref="AX97:AX160" si="122">-(AW98-AW97)/(180*2*($E98-$E97))</f>
        <v>0</v>
      </c>
      <c r="AY97" s="16">
        <f t="shared" ref="AY97:AY160" si="123">20*LOG(AV97)</f>
        <v>0</v>
      </c>
      <c r="BA97" s="13">
        <f t="shared" si="78"/>
        <v>1</v>
      </c>
      <c r="BB97" s="13">
        <f t="shared" si="79"/>
        <v>0</v>
      </c>
      <c r="BC97" s="13">
        <f t="shared" ref="BC97:BC160" si="124">SQRT(BA97^2+BB97^2)</f>
        <v>1</v>
      </c>
      <c r="BD97" s="16">
        <f t="shared" ref="BD97:BD160" si="125">ATAN2(BA97,BB97)/PI()*180</f>
        <v>0</v>
      </c>
      <c r="BE97" s="17">
        <f t="shared" ref="BE97:BE160" si="126">-(BD98-BD97)/(180*2*($E98-$E97))</f>
        <v>0</v>
      </c>
      <c r="BF97" s="16">
        <f t="shared" ref="BF97:BF160" si="127">20*LOG(BC97)</f>
        <v>0</v>
      </c>
      <c r="BH97" s="13">
        <f t="shared" si="80"/>
        <v>1</v>
      </c>
      <c r="BI97" s="13">
        <f t="shared" si="81"/>
        <v>0</v>
      </c>
      <c r="BJ97" s="13">
        <f t="shared" ref="BJ97:BJ160" si="128">SQRT(BH97^2+BI97^2)</f>
        <v>1</v>
      </c>
      <c r="BK97" s="16">
        <f t="shared" ref="BK97:BK160" si="129">ATAN2(BH97,BI97)/PI()*180</f>
        <v>0</v>
      </c>
      <c r="BL97" s="17">
        <f t="shared" ref="BL97:BL160" si="130">-(BK98-BK97)/(180*2*($E98-$E97))</f>
        <v>0</v>
      </c>
      <c r="BM97" s="16">
        <f t="shared" ref="BM97:BM160" si="131">20*LOG(BJ97)</f>
        <v>0</v>
      </c>
      <c r="BO97" s="13">
        <f t="shared" si="82"/>
        <v>1</v>
      </c>
      <c r="BP97" s="13">
        <f t="shared" si="83"/>
        <v>0</v>
      </c>
      <c r="BQ97" s="13">
        <f t="shared" ref="BQ97:BQ160" si="132">SQRT(BO97^2+BP97^2)</f>
        <v>1</v>
      </c>
      <c r="BR97" s="16">
        <f t="shared" ref="BR97:BR160" si="133">ATAN2(BO97,BP97)/PI()*180</f>
        <v>0</v>
      </c>
      <c r="BS97" s="17">
        <f t="shared" ref="BS97:BS160" si="134">-(BR98-BR97)/(180*2*($E98-$E97))</f>
        <v>0</v>
      </c>
      <c r="BT97" s="16">
        <f t="shared" ref="BT97:BT160" si="135">20*LOG(BQ97)</f>
        <v>0</v>
      </c>
      <c r="BV97" s="13">
        <f t="shared" si="84"/>
        <v>1</v>
      </c>
      <c r="BW97" s="13">
        <f t="shared" si="85"/>
        <v>0</v>
      </c>
      <c r="BX97" s="13">
        <f t="shared" ref="BX97:BX160" si="136">SQRT(BV97^2+BW97^2)</f>
        <v>1</v>
      </c>
      <c r="BY97" s="16">
        <f t="shared" ref="BY97:BY160" si="137">ATAN2(BV97,BW97)/PI()*180</f>
        <v>0</v>
      </c>
      <c r="BZ97" s="17">
        <f t="shared" ref="BZ97:BZ160" si="138">-(BY98-BY97)/(180*2*($E98-$E97))</f>
        <v>0</v>
      </c>
      <c r="CA97" s="16">
        <f t="shared" ref="CA97:CA160" si="139">20*LOG(BX97)</f>
        <v>0</v>
      </c>
      <c r="CC97" s="13">
        <f t="shared" si="86"/>
        <v>1</v>
      </c>
      <c r="CD97" s="13">
        <f t="shared" si="87"/>
        <v>0</v>
      </c>
      <c r="CE97" s="13">
        <f t="shared" ref="CE97:CE160" si="140">SQRT(CC97^2+CD97^2)</f>
        <v>1</v>
      </c>
      <c r="CF97" s="16">
        <f t="shared" ref="CF97:CF160" si="141">ATAN2(CC97,CD97)/PI()*180</f>
        <v>0</v>
      </c>
      <c r="CG97" s="17">
        <f t="shared" ref="CG97:CG160" si="142">-(CF98-CF97)/(180*2*($E98-$E97))</f>
        <v>0</v>
      </c>
      <c r="CH97" s="16">
        <f t="shared" ref="CH97:CH160" si="143">20*LOG(CE97)</f>
        <v>0</v>
      </c>
      <c r="CJ97" s="13">
        <f t="shared" si="88"/>
        <v>1</v>
      </c>
      <c r="CK97" s="13">
        <f t="shared" si="89"/>
        <v>0</v>
      </c>
      <c r="CL97" s="13">
        <f t="shared" ref="CL97:CL160" si="144">SQRT(CJ97^2+CK97^2)</f>
        <v>1</v>
      </c>
      <c r="CM97" s="16">
        <f t="shared" ref="CM97:CM160" si="145">ATAN2(CJ97,CK97)/PI()*180</f>
        <v>0</v>
      </c>
      <c r="CN97" s="17">
        <f t="shared" ref="CN97:CN160" si="146">-(CM98-CM97)/(180*2*($E98-$E97))</f>
        <v>0</v>
      </c>
      <c r="CO97" s="16">
        <f t="shared" ref="CO97:CO160" si="147">20*LOG(CL97)</f>
        <v>0</v>
      </c>
      <c r="CQ97" s="16">
        <f t="shared" si="90"/>
        <v>0</v>
      </c>
      <c r="CR97" s="16">
        <f>CQ97-ROUNDDOWN(コマンド生成ツール!$D$25,0)</f>
        <v>0</v>
      </c>
      <c r="CS97" s="16">
        <v>8</v>
      </c>
    </row>
    <row r="98" spans="2:97" x14ac:dyDescent="0.15">
      <c r="B98" s="8">
        <f t="shared" si="91"/>
        <v>65</v>
      </c>
      <c r="C98" s="8">
        <f t="shared" si="93"/>
        <v>0</v>
      </c>
      <c r="D98" s="8">
        <f t="shared" si="94"/>
        <v>65</v>
      </c>
      <c r="E98" s="16">
        <f t="shared" si="95"/>
        <v>89.336718430192633</v>
      </c>
      <c r="F98" s="13">
        <f t="shared" si="96"/>
        <v>0.99993162421767645</v>
      </c>
      <c r="G98" s="13">
        <f t="shared" si="97"/>
        <v>1.1693882563092039E-2</v>
      </c>
      <c r="H98" s="13">
        <f t="shared" si="98"/>
        <v>0.99972650622120118</v>
      </c>
      <c r="I98" s="13">
        <f t="shared" si="99"/>
        <v>2.3386165969446777E-2</v>
      </c>
      <c r="K98" s="13">
        <f t="shared" si="100"/>
        <v>1</v>
      </c>
      <c r="L98" s="13">
        <f t="shared" si="101"/>
        <v>0</v>
      </c>
      <c r="M98" s="13">
        <f t="shared" si="92"/>
        <v>1</v>
      </c>
      <c r="N98" s="16">
        <f t="shared" ref="N98:N161" si="148">ATAN2(K98,L98)/PI()*180</f>
        <v>0</v>
      </c>
      <c r="O98" s="17">
        <f t="shared" si="102"/>
        <v>0</v>
      </c>
      <c r="P98" s="16">
        <f t="shared" si="103"/>
        <v>0</v>
      </c>
      <c r="R98" s="13">
        <f t="shared" ref="R98:R161" si="149">((R$26+R$27*$F98+R$28*$H98)*(1-R$29*$F98-R$30*$H98)-(R$27*$G98+R$28*$I98)*(R$29*$G98+R$30*$I98))/((1-R$29*$F98-R$30*$H98)^2+(R$29*$G98+R$30*$I98)^2)</f>
        <v>1</v>
      </c>
      <c r="S98" s="13">
        <f t="shared" ref="S98:S161" si="150">(-(R$26+R$27*$F98+R$28*$H98)*(R$29*$G98+R$30*$I98)-(R$27*$G98+R$28*$I98)*(1-R$29*$F98-R$30*$H98))/((1-R$29*$F98-R$30*$H98)^2+(R$29*$G98+R$30*$I98)^2)</f>
        <v>0</v>
      </c>
      <c r="T98" s="13">
        <f t="shared" si="104"/>
        <v>1</v>
      </c>
      <c r="U98" s="16">
        <f t="shared" si="105"/>
        <v>0</v>
      </c>
      <c r="V98" s="17">
        <f t="shared" si="106"/>
        <v>0</v>
      </c>
      <c r="W98" s="16">
        <f t="shared" si="107"/>
        <v>0</v>
      </c>
      <c r="Y98" s="13">
        <f t="shared" ref="Y98:Y161" si="151">((Y$26+Y$27*$F98+Y$28*$H98)*(1-Y$29*$F98-Y$30*$H98)-(Y$27*$G98+Y$28*$I98)*(Y$29*$G98+Y$30*$I98))/((1-Y$29*$F98-Y$30*$H98)^2+(Y$29*$G98+Y$30*$I98)^2)</f>
        <v>1</v>
      </c>
      <c r="Z98" s="13">
        <f t="shared" ref="Z98:Z161" si="152">(-(Y$26+Y$27*$F98+Y$28*$H98)*(Y$29*$G98+Y$30*$I98)-(Y$27*$G98+Y$28*$I98)*(1-Y$29*$F98-Y$30*$H98))/((1-Y$29*$F98-Y$30*$H98)^2+(Y$29*$G98+Y$30*$I98)^2)</f>
        <v>0</v>
      </c>
      <c r="AA98" s="13">
        <f t="shared" si="108"/>
        <v>1</v>
      </c>
      <c r="AB98" s="16">
        <f t="shared" si="109"/>
        <v>0</v>
      </c>
      <c r="AC98" s="17">
        <f t="shared" si="110"/>
        <v>0</v>
      </c>
      <c r="AD98" s="16">
        <f t="shared" si="111"/>
        <v>0</v>
      </c>
      <c r="AF98" s="13">
        <f t="shared" ref="AF98:AF161" si="153">((AF$26+AF$27*$F98+AF$28*$H98)*(1-AF$29*$F98-AF$30*$H98)-(AF$27*$G98+AF$28*$I98)*(AF$29*$G98+AF$30*$I98))/((1-AF$29*$F98-AF$30*$H98)^2+(AF$29*$G98+AF$30*$I98)^2)</f>
        <v>1</v>
      </c>
      <c r="AG98" s="13">
        <f t="shared" ref="AG98:AG161" si="154">(-(AF$26+AF$27*$F98+AF$28*$H98)*(AF$29*$G98+AF$30*$I98)-(AF$27*$G98+AF$28*$I98)*(1-AF$29*$F98-AF$30*$H98))/((1-AF$29*$F98-AF$30*$H98)^2+(AF$29*$G98+AF$30*$I98)^2)</f>
        <v>0</v>
      </c>
      <c r="AH98" s="13">
        <f t="shared" si="112"/>
        <v>1</v>
      </c>
      <c r="AI98" s="16">
        <f t="shared" si="113"/>
        <v>0</v>
      </c>
      <c r="AJ98" s="17">
        <f t="shared" si="114"/>
        <v>0</v>
      </c>
      <c r="AK98" s="16">
        <f t="shared" si="115"/>
        <v>0</v>
      </c>
      <c r="AM98" s="13">
        <f t="shared" ref="AM98:AM161" si="155">((AM$26+AM$27*$F98+AM$28*$H98)*(1-AM$29*$F98-AM$30*$H98)-(AM$27*$G98+AM$28*$I98)*(AM$29*$G98+AM$30*$I98))/((1-AM$29*$F98-AM$30*$H98)^2+(AM$29*$G98+AM$30*$I98)^2)</f>
        <v>1</v>
      </c>
      <c r="AN98" s="13">
        <f t="shared" ref="AN98:AN161" si="156">(-(AM$26+AM$27*$F98+AM$28*$H98)*(AM$29*$G98+AM$30*$I98)-(AM$27*$G98+AM$28*$I98)*(1-AM$29*$F98-AM$30*$H98))/((1-AM$29*$F98-AM$30*$H98)^2+(AM$29*$G98+AM$30*$I98)^2)</f>
        <v>0</v>
      </c>
      <c r="AO98" s="13">
        <f t="shared" si="116"/>
        <v>1</v>
      </c>
      <c r="AP98" s="16">
        <f t="shared" si="117"/>
        <v>0</v>
      </c>
      <c r="AQ98" s="17">
        <f t="shared" si="118"/>
        <v>0</v>
      </c>
      <c r="AR98" s="16">
        <f t="shared" si="119"/>
        <v>0</v>
      </c>
      <c r="AT98" s="13">
        <f t="shared" ref="AT98:AT161" si="157">((AT$26+AT$27*$F98+AT$28*$H98)*(1-AT$29*$F98-AT$30*$H98)-(AT$27*$G98+AT$28*$I98)*(AT$29*$G98+AT$30*$I98))/((1-AT$29*$F98-AT$30*$H98)^2+(AT$29*$G98+AT$30*$I98)^2)</f>
        <v>1</v>
      </c>
      <c r="AU98" s="13">
        <f t="shared" ref="AU98:AU161" si="158">(-(AT$26+AT$27*$F98+AT$28*$H98)*(AT$29*$G98+AT$30*$I98)-(AT$27*$G98+AT$28*$I98)*(1-AT$29*$F98-AT$30*$H98))/((1-AT$29*$F98-AT$30*$H98)^2+(AT$29*$G98+AT$30*$I98)^2)</f>
        <v>0</v>
      </c>
      <c r="AV98" s="13">
        <f t="shared" si="120"/>
        <v>1</v>
      </c>
      <c r="AW98" s="16">
        <f t="shared" si="121"/>
        <v>0</v>
      </c>
      <c r="AX98" s="17">
        <f t="shared" si="122"/>
        <v>0</v>
      </c>
      <c r="AY98" s="16">
        <f t="shared" si="123"/>
        <v>0</v>
      </c>
      <c r="BA98" s="13">
        <f t="shared" ref="BA98:BA161" si="159">((BA$26+BA$27*$F98+BA$28*$H98)*(1-BA$29*$F98-BA$30*$H98)-(BA$27*$G98+BA$28*$I98)*(BA$29*$G98+BA$30*$I98))/((1-BA$29*$F98-BA$30*$H98)^2+(BA$29*$G98+BA$30*$I98)^2)</f>
        <v>1</v>
      </c>
      <c r="BB98" s="13">
        <f t="shared" ref="BB98:BB161" si="160">(-(BA$26+BA$27*$F98+BA$28*$H98)*(BA$29*$G98+BA$30*$I98)-(BA$27*$G98+BA$28*$I98)*(1-BA$29*$F98-BA$30*$H98))/((1-BA$29*$F98-BA$30*$H98)^2+(BA$29*$G98+BA$30*$I98)^2)</f>
        <v>0</v>
      </c>
      <c r="BC98" s="13">
        <f t="shared" si="124"/>
        <v>1</v>
      </c>
      <c r="BD98" s="16">
        <f t="shared" si="125"/>
        <v>0</v>
      </c>
      <c r="BE98" s="17">
        <f t="shared" si="126"/>
        <v>0</v>
      </c>
      <c r="BF98" s="16">
        <f t="shared" si="127"/>
        <v>0</v>
      </c>
      <c r="BH98" s="13">
        <f t="shared" ref="BH98:BH161" si="161">((BH$26+BH$27*$F98+BH$28*$H98)*(1-BH$29*$F98-BH$30*$H98)-(BH$27*$G98+BH$28*$I98)*(BH$29*$G98+BH$30*$I98))/((1-BH$29*$F98-BH$30*$H98)^2+(BH$29*$G98+BH$30*$I98)^2)</f>
        <v>1</v>
      </c>
      <c r="BI98" s="13">
        <f t="shared" ref="BI98:BI161" si="162">(-(BH$26+BH$27*$F98+BH$28*$H98)*(BH$29*$G98+BH$30*$I98)-(BH$27*$G98+BH$28*$I98)*(1-BH$29*$F98-BH$30*$H98))/((1-BH$29*$F98-BH$30*$H98)^2+(BH$29*$G98+BH$30*$I98)^2)</f>
        <v>0</v>
      </c>
      <c r="BJ98" s="13">
        <f t="shared" si="128"/>
        <v>1</v>
      </c>
      <c r="BK98" s="16">
        <f t="shared" si="129"/>
        <v>0</v>
      </c>
      <c r="BL98" s="17">
        <f t="shared" si="130"/>
        <v>0</v>
      </c>
      <c r="BM98" s="16">
        <f t="shared" si="131"/>
        <v>0</v>
      </c>
      <c r="BO98" s="13">
        <f t="shared" ref="BO98:BO161" si="163">((BO$26+BO$27*$F98+BO$28*$H98)*(1-BO$29*$F98-BO$30*$H98)-(BO$27*$G98+BO$28*$I98)*(BO$29*$G98+BO$30*$I98))/((1-BO$29*$F98-BO$30*$H98)^2+(BO$29*$G98+BO$30*$I98)^2)</f>
        <v>1</v>
      </c>
      <c r="BP98" s="13">
        <f t="shared" ref="BP98:BP161" si="164">(-(BO$26+BO$27*$F98+BO$28*$H98)*(BO$29*$G98+BO$30*$I98)-(BO$27*$G98+BO$28*$I98)*(1-BO$29*$F98-BO$30*$H98))/((1-BO$29*$F98-BO$30*$H98)^2+(BO$29*$G98+BO$30*$I98)^2)</f>
        <v>0</v>
      </c>
      <c r="BQ98" s="13">
        <f t="shared" si="132"/>
        <v>1</v>
      </c>
      <c r="BR98" s="16">
        <f t="shared" si="133"/>
        <v>0</v>
      </c>
      <c r="BS98" s="17">
        <f t="shared" si="134"/>
        <v>0</v>
      </c>
      <c r="BT98" s="16">
        <f t="shared" si="135"/>
        <v>0</v>
      </c>
      <c r="BV98" s="13">
        <f t="shared" ref="BV98:BV161" si="165">((BV$26+BV$27*$F98+BV$28*$H98)*(1-BV$29*$F98-BV$30*$H98)-(BV$27*$G98+BV$28*$I98)*(BV$29*$G98+BV$30*$I98))/((1-BV$29*$F98-BV$30*$H98)^2+(BV$29*$G98+BV$30*$I98)^2)</f>
        <v>1</v>
      </c>
      <c r="BW98" s="13">
        <f t="shared" ref="BW98:BW161" si="166">(-(BV$26+BV$27*$F98+BV$28*$H98)*(BV$29*$G98+BV$30*$I98)-(BV$27*$G98+BV$28*$I98)*(1-BV$29*$F98-BV$30*$H98))/((1-BV$29*$F98-BV$30*$H98)^2+(BV$29*$G98+BV$30*$I98)^2)</f>
        <v>0</v>
      </c>
      <c r="BX98" s="13">
        <f t="shared" si="136"/>
        <v>1</v>
      </c>
      <c r="BY98" s="16">
        <f t="shared" si="137"/>
        <v>0</v>
      </c>
      <c r="BZ98" s="17">
        <f t="shared" si="138"/>
        <v>0</v>
      </c>
      <c r="CA98" s="16">
        <f t="shared" si="139"/>
        <v>0</v>
      </c>
      <c r="CC98" s="13">
        <f t="shared" ref="CC98:CC161" si="167">((CC$26+CC$27*$F98+CC$28*$H98)*(1-CC$29*$F98-CC$30*$H98)-(CC$27*$G98+CC$28*$I98)*(CC$29*$G98+CC$30*$I98))/((1-CC$29*$F98-CC$30*$H98)^2+(CC$29*$G98+CC$30*$I98)^2)</f>
        <v>1</v>
      </c>
      <c r="CD98" s="13">
        <f t="shared" ref="CD98:CD161" si="168">(-(CC$26+CC$27*$F98+CC$28*$H98)*(CC$29*$G98+CC$30*$I98)-(CC$27*$G98+CC$28*$I98)*(1-CC$29*$F98-CC$30*$H98))/((1-CC$29*$F98-CC$30*$H98)^2+(CC$29*$G98+CC$30*$I98)^2)</f>
        <v>0</v>
      </c>
      <c r="CE98" s="13">
        <f t="shared" si="140"/>
        <v>1</v>
      </c>
      <c r="CF98" s="16">
        <f t="shared" si="141"/>
        <v>0</v>
      </c>
      <c r="CG98" s="17">
        <f t="shared" si="142"/>
        <v>0</v>
      </c>
      <c r="CH98" s="16">
        <f t="shared" si="143"/>
        <v>0</v>
      </c>
      <c r="CJ98" s="13">
        <f t="shared" ref="CJ98:CJ161" si="169">((CJ$26+CJ$27*$F98+CJ$28*$H98)*(1-CJ$29*$F98-CJ$30*$H98)-(CJ$27*$G98+CJ$28*$I98)*(CJ$29*$G98+CJ$30*$I98))/((1-CJ$29*$F98-CJ$30*$H98)^2+(CJ$29*$G98+CJ$30*$I98)^2)</f>
        <v>1</v>
      </c>
      <c r="CK98" s="13">
        <f t="shared" ref="CK98:CK161" si="170">(-(CJ$26+CJ$27*$F98+CJ$28*$H98)*(CJ$29*$G98+CJ$30*$I98)-(CJ$27*$G98+CJ$28*$I98)*(1-CJ$29*$F98-CJ$30*$H98))/((1-CJ$29*$F98-CJ$30*$H98)^2+(CJ$29*$G98+CJ$30*$I98)^2)</f>
        <v>0</v>
      </c>
      <c r="CL98" s="13">
        <f t="shared" si="144"/>
        <v>1</v>
      </c>
      <c r="CM98" s="16">
        <f t="shared" si="145"/>
        <v>0</v>
      </c>
      <c r="CN98" s="17">
        <f t="shared" si="146"/>
        <v>0</v>
      </c>
      <c r="CO98" s="16">
        <f t="shared" si="147"/>
        <v>0</v>
      </c>
      <c r="CQ98" s="16">
        <f t="shared" ref="CQ98:CQ161" si="171">P98+W98+AD98+AK98+AR98+AY98+BF98+BM98+BT98+CA98+CH98+CO98</f>
        <v>0</v>
      </c>
      <c r="CR98" s="16">
        <f>CQ98-ROUNDDOWN(コマンド生成ツール!$D$25,0)</f>
        <v>0</v>
      </c>
      <c r="CS98" s="16">
        <v>8</v>
      </c>
    </row>
    <row r="99" spans="2:97" x14ac:dyDescent="0.15">
      <c r="B99" s="8">
        <f t="shared" ref="B99:B162" si="172">B98+1</f>
        <v>66</v>
      </c>
      <c r="C99" s="8">
        <f t="shared" si="93"/>
        <v>0</v>
      </c>
      <c r="D99" s="8">
        <f t="shared" si="94"/>
        <v>66</v>
      </c>
      <c r="E99" s="16">
        <f t="shared" si="95"/>
        <v>91.417637922975018</v>
      </c>
      <c r="F99" s="13">
        <f t="shared" si="96"/>
        <v>0.99992840180478793</v>
      </c>
      <c r="G99" s="13">
        <f t="shared" si="97"/>
        <v>1.1966255225534451E-2</v>
      </c>
      <c r="H99" s="13">
        <f t="shared" si="98"/>
        <v>0.99971361747175469</v>
      </c>
      <c r="I99" s="13">
        <f t="shared" si="99"/>
        <v>2.393079692651371E-2</v>
      </c>
      <c r="K99" s="13">
        <f t="shared" si="100"/>
        <v>1</v>
      </c>
      <c r="L99" s="13">
        <f t="shared" si="101"/>
        <v>0</v>
      </c>
      <c r="M99" s="13">
        <f t="shared" ref="M99:M162" si="173">SQRT(K99^2+L99^2)</f>
        <v>1</v>
      </c>
      <c r="N99" s="16">
        <f t="shared" si="148"/>
        <v>0</v>
      </c>
      <c r="O99" s="17">
        <f t="shared" si="102"/>
        <v>0</v>
      </c>
      <c r="P99" s="16">
        <f t="shared" si="103"/>
        <v>0</v>
      </c>
      <c r="R99" s="13">
        <f t="shared" si="149"/>
        <v>1</v>
      </c>
      <c r="S99" s="13">
        <f t="shared" si="150"/>
        <v>0</v>
      </c>
      <c r="T99" s="13">
        <f t="shared" si="104"/>
        <v>1</v>
      </c>
      <c r="U99" s="16">
        <f t="shared" si="105"/>
        <v>0</v>
      </c>
      <c r="V99" s="17">
        <f t="shared" si="106"/>
        <v>0</v>
      </c>
      <c r="W99" s="16">
        <f t="shared" si="107"/>
        <v>0</v>
      </c>
      <c r="Y99" s="13">
        <f t="shared" si="151"/>
        <v>1</v>
      </c>
      <c r="Z99" s="13">
        <f t="shared" si="152"/>
        <v>0</v>
      </c>
      <c r="AA99" s="13">
        <f t="shared" si="108"/>
        <v>1</v>
      </c>
      <c r="AB99" s="16">
        <f t="shared" si="109"/>
        <v>0</v>
      </c>
      <c r="AC99" s="17">
        <f t="shared" si="110"/>
        <v>0</v>
      </c>
      <c r="AD99" s="16">
        <f t="shared" si="111"/>
        <v>0</v>
      </c>
      <c r="AF99" s="13">
        <f t="shared" si="153"/>
        <v>1</v>
      </c>
      <c r="AG99" s="13">
        <f t="shared" si="154"/>
        <v>0</v>
      </c>
      <c r="AH99" s="13">
        <f t="shared" si="112"/>
        <v>1</v>
      </c>
      <c r="AI99" s="16">
        <f t="shared" si="113"/>
        <v>0</v>
      </c>
      <c r="AJ99" s="17">
        <f t="shared" si="114"/>
        <v>0</v>
      </c>
      <c r="AK99" s="16">
        <f t="shared" si="115"/>
        <v>0</v>
      </c>
      <c r="AM99" s="13">
        <f t="shared" si="155"/>
        <v>1</v>
      </c>
      <c r="AN99" s="13">
        <f t="shared" si="156"/>
        <v>0</v>
      </c>
      <c r="AO99" s="13">
        <f t="shared" si="116"/>
        <v>1</v>
      </c>
      <c r="AP99" s="16">
        <f t="shared" si="117"/>
        <v>0</v>
      </c>
      <c r="AQ99" s="17">
        <f t="shared" si="118"/>
        <v>0</v>
      </c>
      <c r="AR99" s="16">
        <f t="shared" si="119"/>
        <v>0</v>
      </c>
      <c r="AT99" s="13">
        <f t="shared" si="157"/>
        <v>1</v>
      </c>
      <c r="AU99" s="13">
        <f t="shared" si="158"/>
        <v>0</v>
      </c>
      <c r="AV99" s="13">
        <f t="shared" si="120"/>
        <v>1</v>
      </c>
      <c r="AW99" s="16">
        <f t="shared" si="121"/>
        <v>0</v>
      </c>
      <c r="AX99" s="17">
        <f t="shared" si="122"/>
        <v>0</v>
      </c>
      <c r="AY99" s="16">
        <f t="shared" si="123"/>
        <v>0</v>
      </c>
      <c r="BA99" s="13">
        <f t="shared" si="159"/>
        <v>1</v>
      </c>
      <c r="BB99" s="13">
        <f t="shared" si="160"/>
        <v>0</v>
      </c>
      <c r="BC99" s="13">
        <f t="shared" si="124"/>
        <v>1</v>
      </c>
      <c r="BD99" s="16">
        <f t="shared" si="125"/>
        <v>0</v>
      </c>
      <c r="BE99" s="17">
        <f t="shared" si="126"/>
        <v>0</v>
      </c>
      <c r="BF99" s="16">
        <f t="shared" si="127"/>
        <v>0</v>
      </c>
      <c r="BH99" s="13">
        <f t="shared" si="161"/>
        <v>1</v>
      </c>
      <c r="BI99" s="13">
        <f t="shared" si="162"/>
        <v>0</v>
      </c>
      <c r="BJ99" s="13">
        <f t="shared" si="128"/>
        <v>1</v>
      </c>
      <c r="BK99" s="16">
        <f t="shared" si="129"/>
        <v>0</v>
      </c>
      <c r="BL99" s="17">
        <f t="shared" si="130"/>
        <v>0</v>
      </c>
      <c r="BM99" s="16">
        <f t="shared" si="131"/>
        <v>0</v>
      </c>
      <c r="BO99" s="13">
        <f t="shared" si="163"/>
        <v>1</v>
      </c>
      <c r="BP99" s="13">
        <f t="shared" si="164"/>
        <v>0</v>
      </c>
      <c r="BQ99" s="13">
        <f t="shared" si="132"/>
        <v>1</v>
      </c>
      <c r="BR99" s="16">
        <f t="shared" si="133"/>
        <v>0</v>
      </c>
      <c r="BS99" s="17">
        <f t="shared" si="134"/>
        <v>0</v>
      </c>
      <c r="BT99" s="16">
        <f t="shared" si="135"/>
        <v>0</v>
      </c>
      <c r="BV99" s="13">
        <f t="shared" si="165"/>
        <v>1</v>
      </c>
      <c r="BW99" s="13">
        <f t="shared" si="166"/>
        <v>0</v>
      </c>
      <c r="BX99" s="13">
        <f t="shared" si="136"/>
        <v>1</v>
      </c>
      <c r="BY99" s="16">
        <f t="shared" si="137"/>
        <v>0</v>
      </c>
      <c r="BZ99" s="17">
        <f t="shared" si="138"/>
        <v>0</v>
      </c>
      <c r="CA99" s="16">
        <f t="shared" si="139"/>
        <v>0</v>
      </c>
      <c r="CC99" s="13">
        <f t="shared" si="167"/>
        <v>1</v>
      </c>
      <c r="CD99" s="13">
        <f t="shared" si="168"/>
        <v>0</v>
      </c>
      <c r="CE99" s="13">
        <f t="shared" si="140"/>
        <v>1</v>
      </c>
      <c r="CF99" s="16">
        <f t="shared" si="141"/>
        <v>0</v>
      </c>
      <c r="CG99" s="17">
        <f t="shared" si="142"/>
        <v>0</v>
      </c>
      <c r="CH99" s="16">
        <f t="shared" si="143"/>
        <v>0</v>
      </c>
      <c r="CJ99" s="13">
        <f t="shared" si="169"/>
        <v>1</v>
      </c>
      <c r="CK99" s="13">
        <f t="shared" si="170"/>
        <v>0</v>
      </c>
      <c r="CL99" s="13">
        <f t="shared" si="144"/>
        <v>1</v>
      </c>
      <c r="CM99" s="16">
        <f t="shared" si="145"/>
        <v>0</v>
      </c>
      <c r="CN99" s="17">
        <f t="shared" si="146"/>
        <v>0</v>
      </c>
      <c r="CO99" s="16">
        <f t="shared" si="147"/>
        <v>0</v>
      </c>
      <c r="CQ99" s="16">
        <f t="shared" si="171"/>
        <v>0</v>
      </c>
      <c r="CR99" s="16">
        <f>CQ99-ROUNDDOWN(コマンド生成ツール!$D$25,0)</f>
        <v>0</v>
      </c>
      <c r="CS99" s="16">
        <v>8</v>
      </c>
    </row>
    <row r="100" spans="2:97" x14ac:dyDescent="0.15">
      <c r="B100" s="8">
        <f t="shared" si="172"/>
        <v>67</v>
      </c>
      <c r="C100" s="8">
        <f t="shared" si="93"/>
        <v>0</v>
      </c>
      <c r="D100" s="8">
        <f t="shared" si="94"/>
        <v>67</v>
      </c>
      <c r="E100" s="16">
        <f t="shared" si="95"/>
        <v>93.547028257439678</v>
      </c>
      <c r="F100" s="13">
        <f t="shared" si="96"/>
        <v>0.99992502752796864</v>
      </c>
      <c r="G100" s="13">
        <f t="shared" si="97"/>
        <v>1.2244971343012591E-2</v>
      </c>
      <c r="H100" s="13">
        <f t="shared" si="98"/>
        <v>0.99970012135361763</v>
      </c>
      <c r="I100" s="13">
        <f t="shared" si="99"/>
        <v>2.4488106614482103E-2</v>
      </c>
      <c r="K100" s="13">
        <f t="shared" si="100"/>
        <v>1</v>
      </c>
      <c r="L100" s="13">
        <f t="shared" si="101"/>
        <v>0</v>
      </c>
      <c r="M100" s="13">
        <f t="shared" si="173"/>
        <v>1</v>
      </c>
      <c r="N100" s="16">
        <f t="shared" si="148"/>
        <v>0</v>
      </c>
      <c r="O100" s="17">
        <f t="shared" si="102"/>
        <v>0</v>
      </c>
      <c r="P100" s="16">
        <f t="shared" si="103"/>
        <v>0</v>
      </c>
      <c r="R100" s="13">
        <f t="shared" si="149"/>
        <v>1</v>
      </c>
      <c r="S100" s="13">
        <f t="shared" si="150"/>
        <v>0</v>
      </c>
      <c r="T100" s="13">
        <f t="shared" si="104"/>
        <v>1</v>
      </c>
      <c r="U100" s="16">
        <f t="shared" si="105"/>
        <v>0</v>
      </c>
      <c r="V100" s="17">
        <f t="shared" si="106"/>
        <v>0</v>
      </c>
      <c r="W100" s="16">
        <f t="shared" si="107"/>
        <v>0</v>
      </c>
      <c r="Y100" s="13">
        <f t="shared" si="151"/>
        <v>1</v>
      </c>
      <c r="Z100" s="13">
        <f t="shared" si="152"/>
        <v>0</v>
      </c>
      <c r="AA100" s="13">
        <f t="shared" si="108"/>
        <v>1</v>
      </c>
      <c r="AB100" s="16">
        <f t="shared" si="109"/>
        <v>0</v>
      </c>
      <c r="AC100" s="17">
        <f t="shared" si="110"/>
        <v>0</v>
      </c>
      <c r="AD100" s="16">
        <f t="shared" si="111"/>
        <v>0</v>
      </c>
      <c r="AF100" s="13">
        <f t="shared" si="153"/>
        <v>1</v>
      </c>
      <c r="AG100" s="13">
        <f t="shared" si="154"/>
        <v>0</v>
      </c>
      <c r="AH100" s="13">
        <f t="shared" si="112"/>
        <v>1</v>
      </c>
      <c r="AI100" s="16">
        <f t="shared" si="113"/>
        <v>0</v>
      </c>
      <c r="AJ100" s="17">
        <f t="shared" si="114"/>
        <v>0</v>
      </c>
      <c r="AK100" s="16">
        <f t="shared" si="115"/>
        <v>0</v>
      </c>
      <c r="AM100" s="13">
        <f t="shared" si="155"/>
        <v>1</v>
      </c>
      <c r="AN100" s="13">
        <f t="shared" si="156"/>
        <v>0</v>
      </c>
      <c r="AO100" s="13">
        <f t="shared" si="116"/>
        <v>1</v>
      </c>
      <c r="AP100" s="16">
        <f t="shared" si="117"/>
        <v>0</v>
      </c>
      <c r="AQ100" s="17">
        <f t="shared" si="118"/>
        <v>0</v>
      </c>
      <c r="AR100" s="16">
        <f t="shared" si="119"/>
        <v>0</v>
      </c>
      <c r="AT100" s="13">
        <f t="shared" si="157"/>
        <v>1</v>
      </c>
      <c r="AU100" s="13">
        <f t="shared" si="158"/>
        <v>0</v>
      </c>
      <c r="AV100" s="13">
        <f t="shared" si="120"/>
        <v>1</v>
      </c>
      <c r="AW100" s="16">
        <f t="shared" si="121"/>
        <v>0</v>
      </c>
      <c r="AX100" s="17">
        <f t="shared" si="122"/>
        <v>0</v>
      </c>
      <c r="AY100" s="16">
        <f t="shared" si="123"/>
        <v>0</v>
      </c>
      <c r="BA100" s="13">
        <f t="shared" si="159"/>
        <v>1</v>
      </c>
      <c r="BB100" s="13">
        <f t="shared" si="160"/>
        <v>0</v>
      </c>
      <c r="BC100" s="13">
        <f t="shared" si="124"/>
        <v>1</v>
      </c>
      <c r="BD100" s="16">
        <f t="shared" si="125"/>
        <v>0</v>
      </c>
      <c r="BE100" s="17">
        <f t="shared" si="126"/>
        <v>0</v>
      </c>
      <c r="BF100" s="16">
        <f t="shared" si="127"/>
        <v>0</v>
      </c>
      <c r="BH100" s="13">
        <f t="shared" si="161"/>
        <v>1</v>
      </c>
      <c r="BI100" s="13">
        <f t="shared" si="162"/>
        <v>0</v>
      </c>
      <c r="BJ100" s="13">
        <f t="shared" si="128"/>
        <v>1</v>
      </c>
      <c r="BK100" s="16">
        <f t="shared" si="129"/>
        <v>0</v>
      </c>
      <c r="BL100" s="17">
        <f t="shared" si="130"/>
        <v>0</v>
      </c>
      <c r="BM100" s="16">
        <f t="shared" si="131"/>
        <v>0</v>
      </c>
      <c r="BO100" s="13">
        <f t="shared" si="163"/>
        <v>1</v>
      </c>
      <c r="BP100" s="13">
        <f t="shared" si="164"/>
        <v>0</v>
      </c>
      <c r="BQ100" s="13">
        <f t="shared" si="132"/>
        <v>1</v>
      </c>
      <c r="BR100" s="16">
        <f t="shared" si="133"/>
        <v>0</v>
      </c>
      <c r="BS100" s="17">
        <f t="shared" si="134"/>
        <v>0</v>
      </c>
      <c r="BT100" s="16">
        <f t="shared" si="135"/>
        <v>0</v>
      </c>
      <c r="BV100" s="13">
        <f t="shared" si="165"/>
        <v>1</v>
      </c>
      <c r="BW100" s="13">
        <f t="shared" si="166"/>
        <v>0</v>
      </c>
      <c r="BX100" s="13">
        <f t="shared" si="136"/>
        <v>1</v>
      </c>
      <c r="BY100" s="16">
        <f t="shared" si="137"/>
        <v>0</v>
      </c>
      <c r="BZ100" s="17">
        <f t="shared" si="138"/>
        <v>0</v>
      </c>
      <c r="CA100" s="16">
        <f t="shared" si="139"/>
        <v>0</v>
      </c>
      <c r="CC100" s="13">
        <f t="shared" si="167"/>
        <v>1</v>
      </c>
      <c r="CD100" s="13">
        <f t="shared" si="168"/>
        <v>0</v>
      </c>
      <c r="CE100" s="13">
        <f t="shared" si="140"/>
        <v>1</v>
      </c>
      <c r="CF100" s="16">
        <f t="shared" si="141"/>
        <v>0</v>
      </c>
      <c r="CG100" s="17">
        <f t="shared" si="142"/>
        <v>0</v>
      </c>
      <c r="CH100" s="16">
        <f t="shared" si="143"/>
        <v>0</v>
      </c>
      <c r="CJ100" s="13">
        <f t="shared" si="169"/>
        <v>1</v>
      </c>
      <c r="CK100" s="13">
        <f t="shared" si="170"/>
        <v>0</v>
      </c>
      <c r="CL100" s="13">
        <f t="shared" si="144"/>
        <v>1</v>
      </c>
      <c r="CM100" s="16">
        <f t="shared" si="145"/>
        <v>0</v>
      </c>
      <c r="CN100" s="17">
        <f t="shared" si="146"/>
        <v>0</v>
      </c>
      <c r="CO100" s="16">
        <f t="shared" si="147"/>
        <v>0</v>
      </c>
      <c r="CQ100" s="16">
        <f t="shared" si="171"/>
        <v>0</v>
      </c>
      <c r="CR100" s="16">
        <f>CQ100-ROUNDDOWN(コマンド生成ツール!$D$25,0)</f>
        <v>0</v>
      </c>
      <c r="CS100" s="16">
        <v>8</v>
      </c>
    </row>
    <row r="101" spans="2:97" x14ac:dyDescent="0.15">
      <c r="B101" s="8">
        <f t="shared" si="172"/>
        <v>68</v>
      </c>
      <c r="C101" s="8">
        <f t="shared" si="93"/>
        <v>0</v>
      </c>
      <c r="D101" s="8">
        <f t="shared" si="94"/>
        <v>68</v>
      </c>
      <c r="E101" s="16">
        <f t="shared" si="95"/>
        <v>95.726018464527684</v>
      </c>
      <c r="F101" s="13">
        <f t="shared" si="96"/>
        <v>0.99992149423045007</v>
      </c>
      <c r="G101" s="13">
        <f t="shared" si="97"/>
        <v>1.2530178607829904E-2</v>
      </c>
      <c r="H101" s="13">
        <f t="shared" si="98"/>
        <v>0.99968598924811181</v>
      </c>
      <c r="I101" s="13">
        <f t="shared" si="99"/>
        <v>2.5058389833031394E-2</v>
      </c>
      <c r="K101" s="13">
        <f t="shared" si="100"/>
        <v>1</v>
      </c>
      <c r="L101" s="13">
        <f t="shared" si="101"/>
        <v>0</v>
      </c>
      <c r="M101" s="13">
        <f t="shared" si="173"/>
        <v>1</v>
      </c>
      <c r="N101" s="16">
        <f t="shared" si="148"/>
        <v>0</v>
      </c>
      <c r="O101" s="17">
        <f t="shared" si="102"/>
        <v>0</v>
      </c>
      <c r="P101" s="16">
        <f t="shared" si="103"/>
        <v>0</v>
      </c>
      <c r="R101" s="13">
        <f t="shared" si="149"/>
        <v>1</v>
      </c>
      <c r="S101" s="13">
        <f t="shared" si="150"/>
        <v>0</v>
      </c>
      <c r="T101" s="13">
        <f t="shared" si="104"/>
        <v>1</v>
      </c>
      <c r="U101" s="16">
        <f t="shared" si="105"/>
        <v>0</v>
      </c>
      <c r="V101" s="17">
        <f t="shared" si="106"/>
        <v>0</v>
      </c>
      <c r="W101" s="16">
        <f t="shared" si="107"/>
        <v>0</v>
      </c>
      <c r="Y101" s="13">
        <f t="shared" si="151"/>
        <v>1</v>
      </c>
      <c r="Z101" s="13">
        <f t="shared" si="152"/>
        <v>0</v>
      </c>
      <c r="AA101" s="13">
        <f t="shared" si="108"/>
        <v>1</v>
      </c>
      <c r="AB101" s="16">
        <f t="shared" si="109"/>
        <v>0</v>
      </c>
      <c r="AC101" s="17">
        <f t="shared" si="110"/>
        <v>0</v>
      </c>
      <c r="AD101" s="16">
        <f t="shared" si="111"/>
        <v>0</v>
      </c>
      <c r="AF101" s="13">
        <f t="shared" si="153"/>
        <v>1</v>
      </c>
      <c r="AG101" s="13">
        <f t="shared" si="154"/>
        <v>0</v>
      </c>
      <c r="AH101" s="13">
        <f t="shared" si="112"/>
        <v>1</v>
      </c>
      <c r="AI101" s="16">
        <f t="shared" si="113"/>
        <v>0</v>
      </c>
      <c r="AJ101" s="17">
        <f t="shared" si="114"/>
        <v>0</v>
      </c>
      <c r="AK101" s="16">
        <f t="shared" si="115"/>
        <v>0</v>
      </c>
      <c r="AM101" s="13">
        <f t="shared" si="155"/>
        <v>1</v>
      </c>
      <c r="AN101" s="13">
        <f t="shared" si="156"/>
        <v>0</v>
      </c>
      <c r="AO101" s="13">
        <f t="shared" si="116"/>
        <v>1</v>
      </c>
      <c r="AP101" s="16">
        <f t="shared" si="117"/>
        <v>0</v>
      </c>
      <c r="AQ101" s="17">
        <f t="shared" si="118"/>
        <v>0</v>
      </c>
      <c r="AR101" s="16">
        <f t="shared" si="119"/>
        <v>0</v>
      </c>
      <c r="AT101" s="13">
        <f t="shared" si="157"/>
        <v>1</v>
      </c>
      <c r="AU101" s="13">
        <f t="shared" si="158"/>
        <v>0</v>
      </c>
      <c r="AV101" s="13">
        <f t="shared" si="120"/>
        <v>1</v>
      </c>
      <c r="AW101" s="16">
        <f t="shared" si="121"/>
        <v>0</v>
      </c>
      <c r="AX101" s="17">
        <f t="shared" si="122"/>
        <v>0</v>
      </c>
      <c r="AY101" s="16">
        <f t="shared" si="123"/>
        <v>0</v>
      </c>
      <c r="BA101" s="13">
        <f t="shared" si="159"/>
        <v>1</v>
      </c>
      <c r="BB101" s="13">
        <f t="shared" si="160"/>
        <v>0</v>
      </c>
      <c r="BC101" s="13">
        <f t="shared" si="124"/>
        <v>1</v>
      </c>
      <c r="BD101" s="16">
        <f t="shared" si="125"/>
        <v>0</v>
      </c>
      <c r="BE101" s="17">
        <f t="shared" si="126"/>
        <v>0</v>
      </c>
      <c r="BF101" s="16">
        <f t="shared" si="127"/>
        <v>0</v>
      </c>
      <c r="BH101" s="13">
        <f t="shared" si="161"/>
        <v>1</v>
      </c>
      <c r="BI101" s="13">
        <f t="shared" si="162"/>
        <v>0</v>
      </c>
      <c r="BJ101" s="13">
        <f t="shared" si="128"/>
        <v>1</v>
      </c>
      <c r="BK101" s="16">
        <f t="shared" si="129"/>
        <v>0</v>
      </c>
      <c r="BL101" s="17">
        <f t="shared" si="130"/>
        <v>0</v>
      </c>
      <c r="BM101" s="16">
        <f t="shared" si="131"/>
        <v>0</v>
      </c>
      <c r="BO101" s="13">
        <f t="shared" si="163"/>
        <v>1</v>
      </c>
      <c r="BP101" s="13">
        <f t="shared" si="164"/>
        <v>0</v>
      </c>
      <c r="BQ101" s="13">
        <f t="shared" si="132"/>
        <v>1</v>
      </c>
      <c r="BR101" s="16">
        <f t="shared" si="133"/>
        <v>0</v>
      </c>
      <c r="BS101" s="17">
        <f t="shared" si="134"/>
        <v>0</v>
      </c>
      <c r="BT101" s="16">
        <f t="shared" si="135"/>
        <v>0</v>
      </c>
      <c r="BV101" s="13">
        <f t="shared" si="165"/>
        <v>1</v>
      </c>
      <c r="BW101" s="13">
        <f t="shared" si="166"/>
        <v>0</v>
      </c>
      <c r="BX101" s="13">
        <f t="shared" si="136"/>
        <v>1</v>
      </c>
      <c r="BY101" s="16">
        <f t="shared" si="137"/>
        <v>0</v>
      </c>
      <c r="BZ101" s="17">
        <f t="shared" si="138"/>
        <v>0</v>
      </c>
      <c r="CA101" s="16">
        <f t="shared" si="139"/>
        <v>0</v>
      </c>
      <c r="CC101" s="13">
        <f t="shared" si="167"/>
        <v>1</v>
      </c>
      <c r="CD101" s="13">
        <f t="shared" si="168"/>
        <v>0</v>
      </c>
      <c r="CE101" s="13">
        <f t="shared" si="140"/>
        <v>1</v>
      </c>
      <c r="CF101" s="16">
        <f t="shared" si="141"/>
        <v>0</v>
      </c>
      <c r="CG101" s="17">
        <f t="shared" si="142"/>
        <v>0</v>
      </c>
      <c r="CH101" s="16">
        <f t="shared" si="143"/>
        <v>0</v>
      </c>
      <c r="CJ101" s="13">
        <f t="shared" si="169"/>
        <v>1</v>
      </c>
      <c r="CK101" s="13">
        <f t="shared" si="170"/>
        <v>0</v>
      </c>
      <c r="CL101" s="13">
        <f t="shared" si="144"/>
        <v>1</v>
      </c>
      <c r="CM101" s="16">
        <f t="shared" si="145"/>
        <v>0</v>
      </c>
      <c r="CN101" s="17">
        <f t="shared" si="146"/>
        <v>0</v>
      </c>
      <c r="CO101" s="16">
        <f t="shared" si="147"/>
        <v>0</v>
      </c>
      <c r="CQ101" s="16">
        <f t="shared" si="171"/>
        <v>0</v>
      </c>
      <c r="CR101" s="16">
        <f>CQ101-ROUNDDOWN(コマンド生成ツール!$D$25,0)</f>
        <v>0</v>
      </c>
      <c r="CS101" s="16">
        <v>8</v>
      </c>
    </row>
    <row r="102" spans="2:97" x14ac:dyDescent="0.15">
      <c r="B102" s="8">
        <f t="shared" si="172"/>
        <v>69</v>
      </c>
      <c r="C102" s="8">
        <f t="shared" si="93"/>
        <v>0</v>
      </c>
      <c r="D102" s="8">
        <f t="shared" si="94"/>
        <v>69</v>
      </c>
      <c r="E102" s="16">
        <f t="shared" si="95"/>
        <v>97.95576387368925</v>
      </c>
      <c r="F102" s="13">
        <f t="shared" si="96"/>
        <v>0.99991779441820994</v>
      </c>
      <c r="G102" s="13">
        <f t="shared" si="97"/>
        <v>1.2822028147783573E-2</v>
      </c>
      <c r="H102" s="13">
        <f t="shared" si="98"/>
        <v>0.9996711911883549</v>
      </c>
      <c r="I102" s="13">
        <f t="shared" si="99"/>
        <v>2.564194821099991E-2</v>
      </c>
      <c r="K102" s="13">
        <f t="shared" si="100"/>
        <v>1</v>
      </c>
      <c r="L102" s="13">
        <f t="shared" si="101"/>
        <v>0</v>
      </c>
      <c r="M102" s="13">
        <f t="shared" si="173"/>
        <v>1</v>
      </c>
      <c r="N102" s="16">
        <f t="shared" si="148"/>
        <v>0</v>
      </c>
      <c r="O102" s="17">
        <f t="shared" si="102"/>
        <v>0</v>
      </c>
      <c r="P102" s="16">
        <f t="shared" si="103"/>
        <v>0</v>
      </c>
      <c r="R102" s="13">
        <f t="shared" si="149"/>
        <v>1</v>
      </c>
      <c r="S102" s="13">
        <f t="shared" si="150"/>
        <v>0</v>
      </c>
      <c r="T102" s="13">
        <f t="shared" si="104"/>
        <v>1</v>
      </c>
      <c r="U102" s="16">
        <f t="shared" si="105"/>
        <v>0</v>
      </c>
      <c r="V102" s="17">
        <f t="shared" si="106"/>
        <v>0</v>
      </c>
      <c r="W102" s="16">
        <f t="shared" si="107"/>
        <v>0</v>
      </c>
      <c r="Y102" s="13">
        <f t="shared" si="151"/>
        <v>1</v>
      </c>
      <c r="Z102" s="13">
        <f t="shared" si="152"/>
        <v>0</v>
      </c>
      <c r="AA102" s="13">
        <f t="shared" si="108"/>
        <v>1</v>
      </c>
      <c r="AB102" s="16">
        <f t="shared" si="109"/>
        <v>0</v>
      </c>
      <c r="AC102" s="17">
        <f t="shared" si="110"/>
        <v>0</v>
      </c>
      <c r="AD102" s="16">
        <f t="shared" si="111"/>
        <v>0</v>
      </c>
      <c r="AF102" s="13">
        <f t="shared" si="153"/>
        <v>1</v>
      </c>
      <c r="AG102" s="13">
        <f t="shared" si="154"/>
        <v>0</v>
      </c>
      <c r="AH102" s="13">
        <f t="shared" si="112"/>
        <v>1</v>
      </c>
      <c r="AI102" s="16">
        <f t="shared" si="113"/>
        <v>0</v>
      </c>
      <c r="AJ102" s="17">
        <f t="shared" si="114"/>
        <v>0</v>
      </c>
      <c r="AK102" s="16">
        <f t="shared" si="115"/>
        <v>0</v>
      </c>
      <c r="AM102" s="13">
        <f t="shared" si="155"/>
        <v>1</v>
      </c>
      <c r="AN102" s="13">
        <f t="shared" si="156"/>
        <v>0</v>
      </c>
      <c r="AO102" s="13">
        <f t="shared" si="116"/>
        <v>1</v>
      </c>
      <c r="AP102" s="16">
        <f t="shared" si="117"/>
        <v>0</v>
      </c>
      <c r="AQ102" s="17">
        <f t="shared" si="118"/>
        <v>0</v>
      </c>
      <c r="AR102" s="16">
        <f t="shared" si="119"/>
        <v>0</v>
      </c>
      <c r="AT102" s="13">
        <f t="shared" si="157"/>
        <v>1</v>
      </c>
      <c r="AU102" s="13">
        <f t="shared" si="158"/>
        <v>0</v>
      </c>
      <c r="AV102" s="13">
        <f t="shared" si="120"/>
        <v>1</v>
      </c>
      <c r="AW102" s="16">
        <f t="shared" si="121"/>
        <v>0</v>
      </c>
      <c r="AX102" s="17">
        <f t="shared" si="122"/>
        <v>0</v>
      </c>
      <c r="AY102" s="16">
        <f t="shared" si="123"/>
        <v>0</v>
      </c>
      <c r="BA102" s="13">
        <f t="shared" si="159"/>
        <v>1</v>
      </c>
      <c r="BB102" s="13">
        <f t="shared" si="160"/>
        <v>0</v>
      </c>
      <c r="BC102" s="13">
        <f t="shared" si="124"/>
        <v>1</v>
      </c>
      <c r="BD102" s="16">
        <f t="shared" si="125"/>
        <v>0</v>
      </c>
      <c r="BE102" s="17">
        <f t="shared" si="126"/>
        <v>0</v>
      </c>
      <c r="BF102" s="16">
        <f t="shared" si="127"/>
        <v>0</v>
      </c>
      <c r="BH102" s="13">
        <f t="shared" si="161"/>
        <v>1</v>
      </c>
      <c r="BI102" s="13">
        <f t="shared" si="162"/>
        <v>0</v>
      </c>
      <c r="BJ102" s="13">
        <f t="shared" si="128"/>
        <v>1</v>
      </c>
      <c r="BK102" s="16">
        <f t="shared" si="129"/>
        <v>0</v>
      </c>
      <c r="BL102" s="17">
        <f t="shared" si="130"/>
        <v>0</v>
      </c>
      <c r="BM102" s="16">
        <f t="shared" si="131"/>
        <v>0</v>
      </c>
      <c r="BO102" s="13">
        <f t="shared" si="163"/>
        <v>1</v>
      </c>
      <c r="BP102" s="13">
        <f t="shared" si="164"/>
        <v>0</v>
      </c>
      <c r="BQ102" s="13">
        <f t="shared" si="132"/>
        <v>1</v>
      </c>
      <c r="BR102" s="16">
        <f t="shared" si="133"/>
        <v>0</v>
      </c>
      <c r="BS102" s="17">
        <f t="shared" si="134"/>
        <v>0</v>
      </c>
      <c r="BT102" s="16">
        <f t="shared" si="135"/>
        <v>0</v>
      </c>
      <c r="BV102" s="13">
        <f t="shared" si="165"/>
        <v>1</v>
      </c>
      <c r="BW102" s="13">
        <f t="shared" si="166"/>
        <v>0</v>
      </c>
      <c r="BX102" s="13">
        <f t="shared" si="136"/>
        <v>1</v>
      </c>
      <c r="BY102" s="16">
        <f t="shared" si="137"/>
        <v>0</v>
      </c>
      <c r="BZ102" s="17">
        <f t="shared" si="138"/>
        <v>0</v>
      </c>
      <c r="CA102" s="16">
        <f t="shared" si="139"/>
        <v>0</v>
      </c>
      <c r="CC102" s="13">
        <f t="shared" si="167"/>
        <v>1</v>
      </c>
      <c r="CD102" s="13">
        <f t="shared" si="168"/>
        <v>0</v>
      </c>
      <c r="CE102" s="13">
        <f t="shared" si="140"/>
        <v>1</v>
      </c>
      <c r="CF102" s="16">
        <f t="shared" si="141"/>
        <v>0</v>
      </c>
      <c r="CG102" s="17">
        <f t="shared" si="142"/>
        <v>0</v>
      </c>
      <c r="CH102" s="16">
        <f t="shared" si="143"/>
        <v>0</v>
      </c>
      <c r="CJ102" s="13">
        <f t="shared" si="169"/>
        <v>1</v>
      </c>
      <c r="CK102" s="13">
        <f t="shared" si="170"/>
        <v>0</v>
      </c>
      <c r="CL102" s="13">
        <f t="shared" si="144"/>
        <v>1</v>
      </c>
      <c r="CM102" s="16">
        <f t="shared" si="145"/>
        <v>0</v>
      </c>
      <c r="CN102" s="17">
        <f t="shared" si="146"/>
        <v>0</v>
      </c>
      <c r="CO102" s="16">
        <f t="shared" si="147"/>
        <v>0</v>
      </c>
      <c r="CQ102" s="16">
        <f t="shared" si="171"/>
        <v>0</v>
      </c>
      <c r="CR102" s="16">
        <f>CQ102-ROUNDDOWN(コマンド生成ツール!$D$25,0)</f>
        <v>0</v>
      </c>
      <c r="CS102" s="16">
        <v>8</v>
      </c>
    </row>
    <row r="103" spans="2:97" x14ac:dyDescent="0.15">
      <c r="B103" s="8">
        <f t="shared" si="172"/>
        <v>70</v>
      </c>
      <c r="C103" s="8">
        <f t="shared" si="93"/>
        <v>0</v>
      </c>
      <c r="D103" s="8">
        <f t="shared" si="94"/>
        <v>70</v>
      </c>
      <c r="E103" s="16">
        <f t="shared" si="95"/>
        <v>100.23744672545446</v>
      </c>
      <c r="F103" s="13">
        <f t="shared" si="96"/>
        <v>0.99991392024408154</v>
      </c>
      <c r="G103" s="13">
        <f t="shared" si="97"/>
        <v>1.3120674605851175E-2</v>
      </c>
      <c r="H103" s="13">
        <f t="shared" si="98"/>
        <v>0.99965569579577473</v>
      </c>
      <c r="I103" s="13">
        <f t="shared" si="99"/>
        <v>2.6239090362767236E-2</v>
      </c>
      <c r="K103" s="13">
        <f t="shared" si="100"/>
        <v>1</v>
      </c>
      <c r="L103" s="13">
        <f t="shared" si="101"/>
        <v>0</v>
      </c>
      <c r="M103" s="13">
        <f t="shared" si="173"/>
        <v>1</v>
      </c>
      <c r="N103" s="16">
        <f t="shared" si="148"/>
        <v>0</v>
      </c>
      <c r="O103" s="17">
        <f t="shared" si="102"/>
        <v>0</v>
      </c>
      <c r="P103" s="16">
        <f t="shared" si="103"/>
        <v>0</v>
      </c>
      <c r="R103" s="13">
        <f t="shared" si="149"/>
        <v>1</v>
      </c>
      <c r="S103" s="13">
        <f t="shared" si="150"/>
        <v>0</v>
      </c>
      <c r="T103" s="13">
        <f t="shared" si="104"/>
        <v>1</v>
      </c>
      <c r="U103" s="16">
        <f t="shared" si="105"/>
        <v>0</v>
      </c>
      <c r="V103" s="17">
        <f t="shared" si="106"/>
        <v>0</v>
      </c>
      <c r="W103" s="16">
        <f t="shared" si="107"/>
        <v>0</v>
      </c>
      <c r="Y103" s="13">
        <f t="shared" si="151"/>
        <v>1</v>
      </c>
      <c r="Z103" s="13">
        <f t="shared" si="152"/>
        <v>0</v>
      </c>
      <c r="AA103" s="13">
        <f t="shared" si="108"/>
        <v>1</v>
      </c>
      <c r="AB103" s="16">
        <f t="shared" si="109"/>
        <v>0</v>
      </c>
      <c r="AC103" s="17">
        <f t="shared" si="110"/>
        <v>0</v>
      </c>
      <c r="AD103" s="16">
        <f t="shared" si="111"/>
        <v>0</v>
      </c>
      <c r="AF103" s="13">
        <f t="shared" si="153"/>
        <v>1</v>
      </c>
      <c r="AG103" s="13">
        <f t="shared" si="154"/>
        <v>0</v>
      </c>
      <c r="AH103" s="13">
        <f t="shared" si="112"/>
        <v>1</v>
      </c>
      <c r="AI103" s="16">
        <f t="shared" si="113"/>
        <v>0</v>
      </c>
      <c r="AJ103" s="17">
        <f t="shared" si="114"/>
        <v>0</v>
      </c>
      <c r="AK103" s="16">
        <f t="shared" si="115"/>
        <v>0</v>
      </c>
      <c r="AM103" s="13">
        <f t="shared" si="155"/>
        <v>1</v>
      </c>
      <c r="AN103" s="13">
        <f t="shared" si="156"/>
        <v>0</v>
      </c>
      <c r="AO103" s="13">
        <f t="shared" si="116"/>
        <v>1</v>
      </c>
      <c r="AP103" s="16">
        <f t="shared" si="117"/>
        <v>0</v>
      </c>
      <c r="AQ103" s="17">
        <f t="shared" si="118"/>
        <v>0</v>
      </c>
      <c r="AR103" s="16">
        <f t="shared" si="119"/>
        <v>0</v>
      </c>
      <c r="AT103" s="13">
        <f t="shared" si="157"/>
        <v>1</v>
      </c>
      <c r="AU103" s="13">
        <f t="shared" si="158"/>
        <v>0</v>
      </c>
      <c r="AV103" s="13">
        <f t="shared" si="120"/>
        <v>1</v>
      </c>
      <c r="AW103" s="16">
        <f t="shared" si="121"/>
        <v>0</v>
      </c>
      <c r="AX103" s="17">
        <f t="shared" si="122"/>
        <v>0</v>
      </c>
      <c r="AY103" s="16">
        <f t="shared" si="123"/>
        <v>0</v>
      </c>
      <c r="BA103" s="13">
        <f t="shared" si="159"/>
        <v>1</v>
      </c>
      <c r="BB103" s="13">
        <f t="shared" si="160"/>
        <v>0</v>
      </c>
      <c r="BC103" s="13">
        <f t="shared" si="124"/>
        <v>1</v>
      </c>
      <c r="BD103" s="16">
        <f t="shared" si="125"/>
        <v>0</v>
      </c>
      <c r="BE103" s="17">
        <f t="shared" si="126"/>
        <v>0</v>
      </c>
      <c r="BF103" s="16">
        <f t="shared" si="127"/>
        <v>0</v>
      </c>
      <c r="BH103" s="13">
        <f t="shared" si="161"/>
        <v>1</v>
      </c>
      <c r="BI103" s="13">
        <f t="shared" si="162"/>
        <v>0</v>
      </c>
      <c r="BJ103" s="13">
        <f t="shared" si="128"/>
        <v>1</v>
      </c>
      <c r="BK103" s="16">
        <f t="shared" si="129"/>
        <v>0</v>
      </c>
      <c r="BL103" s="17">
        <f t="shared" si="130"/>
        <v>0</v>
      </c>
      <c r="BM103" s="16">
        <f t="shared" si="131"/>
        <v>0</v>
      </c>
      <c r="BO103" s="13">
        <f t="shared" si="163"/>
        <v>1</v>
      </c>
      <c r="BP103" s="13">
        <f t="shared" si="164"/>
        <v>0</v>
      </c>
      <c r="BQ103" s="13">
        <f t="shared" si="132"/>
        <v>1</v>
      </c>
      <c r="BR103" s="16">
        <f t="shared" si="133"/>
        <v>0</v>
      </c>
      <c r="BS103" s="17">
        <f t="shared" si="134"/>
        <v>0</v>
      </c>
      <c r="BT103" s="16">
        <f t="shared" si="135"/>
        <v>0</v>
      </c>
      <c r="BV103" s="13">
        <f t="shared" si="165"/>
        <v>1</v>
      </c>
      <c r="BW103" s="13">
        <f t="shared" si="166"/>
        <v>0</v>
      </c>
      <c r="BX103" s="13">
        <f t="shared" si="136"/>
        <v>1</v>
      </c>
      <c r="BY103" s="16">
        <f t="shared" si="137"/>
        <v>0</v>
      </c>
      <c r="BZ103" s="17">
        <f t="shared" si="138"/>
        <v>0</v>
      </c>
      <c r="CA103" s="16">
        <f t="shared" si="139"/>
        <v>0</v>
      </c>
      <c r="CC103" s="13">
        <f t="shared" si="167"/>
        <v>1</v>
      </c>
      <c r="CD103" s="13">
        <f t="shared" si="168"/>
        <v>0</v>
      </c>
      <c r="CE103" s="13">
        <f t="shared" si="140"/>
        <v>1</v>
      </c>
      <c r="CF103" s="16">
        <f t="shared" si="141"/>
        <v>0</v>
      </c>
      <c r="CG103" s="17">
        <f t="shared" si="142"/>
        <v>0</v>
      </c>
      <c r="CH103" s="16">
        <f t="shared" si="143"/>
        <v>0</v>
      </c>
      <c r="CJ103" s="13">
        <f t="shared" si="169"/>
        <v>1</v>
      </c>
      <c r="CK103" s="13">
        <f t="shared" si="170"/>
        <v>0</v>
      </c>
      <c r="CL103" s="13">
        <f t="shared" si="144"/>
        <v>1</v>
      </c>
      <c r="CM103" s="16">
        <f t="shared" si="145"/>
        <v>0</v>
      </c>
      <c r="CN103" s="17">
        <f t="shared" si="146"/>
        <v>0</v>
      </c>
      <c r="CO103" s="16">
        <f t="shared" si="147"/>
        <v>0</v>
      </c>
      <c r="CQ103" s="16">
        <f t="shared" si="171"/>
        <v>0</v>
      </c>
      <c r="CR103" s="16">
        <f>CQ103-ROUNDDOWN(コマンド生成ツール!$D$25,0)</f>
        <v>0</v>
      </c>
      <c r="CS103" s="16">
        <v>8</v>
      </c>
    </row>
    <row r="104" spans="2:97" x14ac:dyDescent="0.15">
      <c r="B104" s="8">
        <f t="shared" si="172"/>
        <v>71</v>
      </c>
      <c r="C104" s="8">
        <f t="shared" si="93"/>
        <v>0</v>
      </c>
      <c r="D104" s="8">
        <f t="shared" si="94"/>
        <v>71</v>
      </c>
      <c r="E104" s="16">
        <f t="shared" si="95"/>
        <v>102.57227679827298</v>
      </c>
      <c r="F104" s="13">
        <f t="shared" si="96"/>
        <v>0.9999098634911141</v>
      </c>
      <c r="G104" s="13">
        <f t="shared" si="97"/>
        <v>1.3426276221709433E-2</v>
      </c>
      <c r="H104" s="13">
        <f t="shared" si="98"/>
        <v>0.99963947021363675</v>
      </c>
      <c r="I104" s="13">
        <f t="shared" si="99"/>
        <v>2.6850132048086939E-2</v>
      </c>
      <c r="K104" s="13">
        <f t="shared" si="100"/>
        <v>1</v>
      </c>
      <c r="L104" s="13">
        <f t="shared" si="101"/>
        <v>0</v>
      </c>
      <c r="M104" s="13">
        <f t="shared" si="173"/>
        <v>1</v>
      </c>
      <c r="N104" s="16">
        <f t="shared" si="148"/>
        <v>0</v>
      </c>
      <c r="O104" s="17">
        <f t="shared" si="102"/>
        <v>0</v>
      </c>
      <c r="P104" s="16">
        <f t="shared" si="103"/>
        <v>0</v>
      </c>
      <c r="R104" s="13">
        <f t="shared" si="149"/>
        <v>1</v>
      </c>
      <c r="S104" s="13">
        <f t="shared" si="150"/>
        <v>0</v>
      </c>
      <c r="T104" s="13">
        <f t="shared" si="104"/>
        <v>1</v>
      </c>
      <c r="U104" s="16">
        <f t="shared" si="105"/>
        <v>0</v>
      </c>
      <c r="V104" s="17">
        <f t="shared" si="106"/>
        <v>0</v>
      </c>
      <c r="W104" s="16">
        <f t="shared" si="107"/>
        <v>0</v>
      </c>
      <c r="Y104" s="13">
        <f t="shared" si="151"/>
        <v>1</v>
      </c>
      <c r="Z104" s="13">
        <f t="shared" si="152"/>
        <v>0</v>
      </c>
      <c r="AA104" s="13">
        <f t="shared" si="108"/>
        <v>1</v>
      </c>
      <c r="AB104" s="16">
        <f t="shared" si="109"/>
        <v>0</v>
      </c>
      <c r="AC104" s="17">
        <f t="shared" si="110"/>
        <v>0</v>
      </c>
      <c r="AD104" s="16">
        <f t="shared" si="111"/>
        <v>0</v>
      </c>
      <c r="AF104" s="13">
        <f t="shared" si="153"/>
        <v>1</v>
      </c>
      <c r="AG104" s="13">
        <f t="shared" si="154"/>
        <v>0</v>
      </c>
      <c r="AH104" s="13">
        <f t="shared" si="112"/>
        <v>1</v>
      </c>
      <c r="AI104" s="16">
        <f t="shared" si="113"/>
        <v>0</v>
      </c>
      <c r="AJ104" s="17">
        <f t="shared" si="114"/>
        <v>0</v>
      </c>
      <c r="AK104" s="16">
        <f t="shared" si="115"/>
        <v>0</v>
      </c>
      <c r="AM104" s="13">
        <f t="shared" si="155"/>
        <v>1</v>
      </c>
      <c r="AN104" s="13">
        <f t="shared" si="156"/>
        <v>0</v>
      </c>
      <c r="AO104" s="13">
        <f t="shared" si="116"/>
        <v>1</v>
      </c>
      <c r="AP104" s="16">
        <f t="shared" si="117"/>
        <v>0</v>
      </c>
      <c r="AQ104" s="17">
        <f t="shared" si="118"/>
        <v>0</v>
      </c>
      <c r="AR104" s="16">
        <f t="shared" si="119"/>
        <v>0</v>
      </c>
      <c r="AT104" s="13">
        <f t="shared" si="157"/>
        <v>1</v>
      </c>
      <c r="AU104" s="13">
        <f t="shared" si="158"/>
        <v>0</v>
      </c>
      <c r="AV104" s="13">
        <f t="shared" si="120"/>
        <v>1</v>
      </c>
      <c r="AW104" s="16">
        <f t="shared" si="121"/>
        <v>0</v>
      </c>
      <c r="AX104" s="17">
        <f t="shared" si="122"/>
        <v>0</v>
      </c>
      <c r="AY104" s="16">
        <f t="shared" si="123"/>
        <v>0</v>
      </c>
      <c r="BA104" s="13">
        <f t="shared" si="159"/>
        <v>1</v>
      </c>
      <c r="BB104" s="13">
        <f t="shared" si="160"/>
        <v>0</v>
      </c>
      <c r="BC104" s="13">
        <f t="shared" si="124"/>
        <v>1</v>
      </c>
      <c r="BD104" s="16">
        <f t="shared" si="125"/>
        <v>0</v>
      </c>
      <c r="BE104" s="17">
        <f t="shared" si="126"/>
        <v>0</v>
      </c>
      <c r="BF104" s="16">
        <f t="shared" si="127"/>
        <v>0</v>
      </c>
      <c r="BH104" s="13">
        <f t="shared" si="161"/>
        <v>1</v>
      </c>
      <c r="BI104" s="13">
        <f t="shared" si="162"/>
        <v>0</v>
      </c>
      <c r="BJ104" s="13">
        <f t="shared" si="128"/>
        <v>1</v>
      </c>
      <c r="BK104" s="16">
        <f t="shared" si="129"/>
        <v>0</v>
      </c>
      <c r="BL104" s="17">
        <f t="shared" si="130"/>
        <v>0</v>
      </c>
      <c r="BM104" s="16">
        <f t="shared" si="131"/>
        <v>0</v>
      </c>
      <c r="BO104" s="13">
        <f t="shared" si="163"/>
        <v>1</v>
      </c>
      <c r="BP104" s="13">
        <f t="shared" si="164"/>
        <v>0</v>
      </c>
      <c r="BQ104" s="13">
        <f t="shared" si="132"/>
        <v>1</v>
      </c>
      <c r="BR104" s="16">
        <f t="shared" si="133"/>
        <v>0</v>
      </c>
      <c r="BS104" s="17">
        <f t="shared" si="134"/>
        <v>0</v>
      </c>
      <c r="BT104" s="16">
        <f t="shared" si="135"/>
        <v>0</v>
      </c>
      <c r="BV104" s="13">
        <f t="shared" si="165"/>
        <v>1</v>
      </c>
      <c r="BW104" s="13">
        <f t="shared" si="166"/>
        <v>0</v>
      </c>
      <c r="BX104" s="13">
        <f t="shared" si="136"/>
        <v>1</v>
      </c>
      <c r="BY104" s="16">
        <f t="shared" si="137"/>
        <v>0</v>
      </c>
      <c r="BZ104" s="17">
        <f t="shared" si="138"/>
        <v>0</v>
      </c>
      <c r="CA104" s="16">
        <f t="shared" si="139"/>
        <v>0</v>
      </c>
      <c r="CC104" s="13">
        <f t="shared" si="167"/>
        <v>1</v>
      </c>
      <c r="CD104" s="13">
        <f t="shared" si="168"/>
        <v>0</v>
      </c>
      <c r="CE104" s="13">
        <f t="shared" si="140"/>
        <v>1</v>
      </c>
      <c r="CF104" s="16">
        <f t="shared" si="141"/>
        <v>0</v>
      </c>
      <c r="CG104" s="17">
        <f t="shared" si="142"/>
        <v>0</v>
      </c>
      <c r="CH104" s="16">
        <f t="shared" si="143"/>
        <v>0</v>
      </c>
      <c r="CJ104" s="13">
        <f t="shared" si="169"/>
        <v>1</v>
      </c>
      <c r="CK104" s="13">
        <f t="shared" si="170"/>
        <v>0</v>
      </c>
      <c r="CL104" s="13">
        <f t="shared" si="144"/>
        <v>1</v>
      </c>
      <c r="CM104" s="16">
        <f t="shared" si="145"/>
        <v>0</v>
      </c>
      <c r="CN104" s="17">
        <f t="shared" si="146"/>
        <v>0</v>
      </c>
      <c r="CO104" s="16">
        <f t="shared" si="147"/>
        <v>0</v>
      </c>
      <c r="CQ104" s="16">
        <f t="shared" si="171"/>
        <v>0</v>
      </c>
      <c r="CR104" s="16">
        <f>CQ104-ROUNDDOWN(コマンド生成ツール!$D$25,0)</f>
        <v>0</v>
      </c>
      <c r="CS104" s="16">
        <v>8</v>
      </c>
    </row>
    <row r="105" spans="2:97" x14ac:dyDescent="0.15">
      <c r="B105" s="8">
        <f t="shared" si="172"/>
        <v>72</v>
      </c>
      <c r="C105" s="8">
        <f t="shared" si="93"/>
        <v>0</v>
      </c>
      <c r="D105" s="8">
        <f t="shared" si="94"/>
        <v>72</v>
      </c>
      <c r="E105" s="16">
        <f t="shared" si="95"/>
        <v>104.96149204995453</v>
      </c>
      <c r="F105" s="13">
        <f t="shared" si="96"/>
        <v>0.99990561555514934</v>
      </c>
      <c r="G105" s="13">
        <f t="shared" si="97"/>
        <v>1.3738994915126038E-2</v>
      </c>
      <c r="H105" s="13">
        <f t="shared" si="98"/>
        <v>0.99962248003744425</v>
      </c>
      <c r="I105" s="13">
        <f t="shared" si="99"/>
        <v>2.7475396335436334E-2</v>
      </c>
      <c r="K105" s="13">
        <f t="shared" si="100"/>
        <v>1</v>
      </c>
      <c r="L105" s="13">
        <f t="shared" si="101"/>
        <v>0</v>
      </c>
      <c r="M105" s="13">
        <f t="shared" si="173"/>
        <v>1</v>
      </c>
      <c r="N105" s="16">
        <f t="shared" si="148"/>
        <v>0</v>
      </c>
      <c r="O105" s="17">
        <f t="shared" si="102"/>
        <v>0</v>
      </c>
      <c r="P105" s="16">
        <f t="shared" si="103"/>
        <v>0</v>
      </c>
      <c r="R105" s="13">
        <f t="shared" si="149"/>
        <v>1</v>
      </c>
      <c r="S105" s="13">
        <f t="shared" si="150"/>
        <v>0</v>
      </c>
      <c r="T105" s="13">
        <f t="shared" si="104"/>
        <v>1</v>
      </c>
      <c r="U105" s="16">
        <f t="shared" si="105"/>
        <v>0</v>
      </c>
      <c r="V105" s="17">
        <f t="shared" si="106"/>
        <v>0</v>
      </c>
      <c r="W105" s="16">
        <f t="shared" si="107"/>
        <v>0</v>
      </c>
      <c r="Y105" s="13">
        <f t="shared" si="151"/>
        <v>1</v>
      </c>
      <c r="Z105" s="13">
        <f t="shared" si="152"/>
        <v>0</v>
      </c>
      <c r="AA105" s="13">
        <f t="shared" si="108"/>
        <v>1</v>
      </c>
      <c r="AB105" s="16">
        <f t="shared" si="109"/>
        <v>0</v>
      </c>
      <c r="AC105" s="17">
        <f t="shared" si="110"/>
        <v>0</v>
      </c>
      <c r="AD105" s="16">
        <f t="shared" si="111"/>
        <v>0</v>
      </c>
      <c r="AF105" s="13">
        <f t="shared" si="153"/>
        <v>1</v>
      </c>
      <c r="AG105" s="13">
        <f t="shared" si="154"/>
        <v>0</v>
      </c>
      <c r="AH105" s="13">
        <f t="shared" si="112"/>
        <v>1</v>
      </c>
      <c r="AI105" s="16">
        <f t="shared" si="113"/>
        <v>0</v>
      </c>
      <c r="AJ105" s="17">
        <f t="shared" si="114"/>
        <v>0</v>
      </c>
      <c r="AK105" s="16">
        <f t="shared" si="115"/>
        <v>0</v>
      </c>
      <c r="AM105" s="13">
        <f t="shared" si="155"/>
        <v>1</v>
      </c>
      <c r="AN105" s="13">
        <f t="shared" si="156"/>
        <v>0</v>
      </c>
      <c r="AO105" s="13">
        <f t="shared" si="116"/>
        <v>1</v>
      </c>
      <c r="AP105" s="16">
        <f t="shared" si="117"/>
        <v>0</v>
      </c>
      <c r="AQ105" s="17">
        <f t="shared" si="118"/>
        <v>0</v>
      </c>
      <c r="AR105" s="16">
        <f t="shared" si="119"/>
        <v>0</v>
      </c>
      <c r="AT105" s="13">
        <f t="shared" si="157"/>
        <v>1</v>
      </c>
      <c r="AU105" s="13">
        <f t="shared" si="158"/>
        <v>0</v>
      </c>
      <c r="AV105" s="13">
        <f t="shared" si="120"/>
        <v>1</v>
      </c>
      <c r="AW105" s="16">
        <f t="shared" si="121"/>
        <v>0</v>
      </c>
      <c r="AX105" s="17">
        <f t="shared" si="122"/>
        <v>0</v>
      </c>
      <c r="AY105" s="16">
        <f t="shared" si="123"/>
        <v>0</v>
      </c>
      <c r="BA105" s="13">
        <f t="shared" si="159"/>
        <v>1</v>
      </c>
      <c r="BB105" s="13">
        <f t="shared" si="160"/>
        <v>0</v>
      </c>
      <c r="BC105" s="13">
        <f t="shared" si="124"/>
        <v>1</v>
      </c>
      <c r="BD105" s="16">
        <f t="shared" si="125"/>
        <v>0</v>
      </c>
      <c r="BE105" s="17">
        <f t="shared" si="126"/>
        <v>0</v>
      </c>
      <c r="BF105" s="16">
        <f t="shared" si="127"/>
        <v>0</v>
      </c>
      <c r="BH105" s="13">
        <f t="shared" si="161"/>
        <v>1</v>
      </c>
      <c r="BI105" s="13">
        <f t="shared" si="162"/>
        <v>0</v>
      </c>
      <c r="BJ105" s="13">
        <f t="shared" si="128"/>
        <v>1</v>
      </c>
      <c r="BK105" s="16">
        <f t="shared" si="129"/>
        <v>0</v>
      </c>
      <c r="BL105" s="17">
        <f t="shared" si="130"/>
        <v>0</v>
      </c>
      <c r="BM105" s="16">
        <f t="shared" si="131"/>
        <v>0</v>
      </c>
      <c r="BO105" s="13">
        <f t="shared" si="163"/>
        <v>1</v>
      </c>
      <c r="BP105" s="13">
        <f t="shared" si="164"/>
        <v>0</v>
      </c>
      <c r="BQ105" s="13">
        <f t="shared" si="132"/>
        <v>1</v>
      </c>
      <c r="BR105" s="16">
        <f t="shared" si="133"/>
        <v>0</v>
      </c>
      <c r="BS105" s="17">
        <f t="shared" si="134"/>
        <v>0</v>
      </c>
      <c r="BT105" s="16">
        <f t="shared" si="135"/>
        <v>0</v>
      </c>
      <c r="BV105" s="13">
        <f t="shared" si="165"/>
        <v>1</v>
      </c>
      <c r="BW105" s="13">
        <f t="shared" si="166"/>
        <v>0</v>
      </c>
      <c r="BX105" s="13">
        <f t="shared" si="136"/>
        <v>1</v>
      </c>
      <c r="BY105" s="16">
        <f t="shared" si="137"/>
        <v>0</v>
      </c>
      <c r="BZ105" s="17">
        <f t="shared" si="138"/>
        <v>0</v>
      </c>
      <c r="CA105" s="16">
        <f t="shared" si="139"/>
        <v>0</v>
      </c>
      <c r="CC105" s="13">
        <f t="shared" si="167"/>
        <v>1</v>
      </c>
      <c r="CD105" s="13">
        <f t="shared" si="168"/>
        <v>0</v>
      </c>
      <c r="CE105" s="13">
        <f t="shared" si="140"/>
        <v>1</v>
      </c>
      <c r="CF105" s="16">
        <f t="shared" si="141"/>
        <v>0</v>
      </c>
      <c r="CG105" s="17">
        <f t="shared" si="142"/>
        <v>0</v>
      </c>
      <c r="CH105" s="16">
        <f t="shared" si="143"/>
        <v>0</v>
      </c>
      <c r="CJ105" s="13">
        <f t="shared" si="169"/>
        <v>1</v>
      </c>
      <c r="CK105" s="13">
        <f t="shared" si="170"/>
        <v>0</v>
      </c>
      <c r="CL105" s="13">
        <f t="shared" si="144"/>
        <v>1</v>
      </c>
      <c r="CM105" s="16">
        <f t="shared" si="145"/>
        <v>0</v>
      </c>
      <c r="CN105" s="17">
        <f t="shared" si="146"/>
        <v>0</v>
      </c>
      <c r="CO105" s="16">
        <f t="shared" si="147"/>
        <v>0</v>
      </c>
      <c r="CQ105" s="16">
        <f t="shared" si="171"/>
        <v>0</v>
      </c>
      <c r="CR105" s="16">
        <f>CQ105-ROUNDDOWN(コマンド生成ツール!$D$25,0)</f>
        <v>0</v>
      </c>
      <c r="CS105" s="16">
        <v>8</v>
      </c>
    </row>
    <row r="106" spans="2:97" x14ac:dyDescent="0.15">
      <c r="B106" s="8">
        <f t="shared" si="172"/>
        <v>73</v>
      </c>
      <c r="C106" s="8">
        <f t="shared" si="93"/>
        <v>0</v>
      </c>
      <c r="D106" s="8">
        <f t="shared" si="94"/>
        <v>73</v>
      </c>
      <c r="E106" s="16">
        <f t="shared" si="95"/>
        <v>107.40635927405057</v>
      </c>
      <c r="F106" s="13">
        <f t="shared" si="96"/>
        <v>0.99990116742657753</v>
      </c>
      <c r="G106" s="13">
        <f t="shared" si="97"/>
        <v>1.4058996371266282E-2</v>
      </c>
      <c r="H106" s="13">
        <f t="shared" si="98"/>
        <v>0.99960468924206547</v>
      </c>
      <c r="I106" s="13">
        <f t="shared" si="99"/>
        <v>2.8115213768950348E-2</v>
      </c>
      <c r="K106" s="13">
        <f t="shared" si="100"/>
        <v>1</v>
      </c>
      <c r="L106" s="13">
        <f t="shared" si="101"/>
        <v>0</v>
      </c>
      <c r="M106" s="13">
        <f t="shared" si="173"/>
        <v>1</v>
      </c>
      <c r="N106" s="16">
        <f t="shared" si="148"/>
        <v>0</v>
      </c>
      <c r="O106" s="17">
        <f t="shared" si="102"/>
        <v>0</v>
      </c>
      <c r="P106" s="16">
        <f t="shared" si="103"/>
        <v>0</v>
      </c>
      <c r="R106" s="13">
        <f t="shared" si="149"/>
        <v>1</v>
      </c>
      <c r="S106" s="13">
        <f t="shared" si="150"/>
        <v>0</v>
      </c>
      <c r="T106" s="13">
        <f t="shared" si="104"/>
        <v>1</v>
      </c>
      <c r="U106" s="16">
        <f t="shared" si="105"/>
        <v>0</v>
      </c>
      <c r="V106" s="17">
        <f t="shared" si="106"/>
        <v>0</v>
      </c>
      <c r="W106" s="16">
        <f t="shared" si="107"/>
        <v>0</v>
      </c>
      <c r="Y106" s="13">
        <f t="shared" si="151"/>
        <v>1</v>
      </c>
      <c r="Z106" s="13">
        <f t="shared" si="152"/>
        <v>0</v>
      </c>
      <c r="AA106" s="13">
        <f t="shared" si="108"/>
        <v>1</v>
      </c>
      <c r="AB106" s="16">
        <f t="shared" si="109"/>
        <v>0</v>
      </c>
      <c r="AC106" s="17">
        <f t="shared" si="110"/>
        <v>0</v>
      </c>
      <c r="AD106" s="16">
        <f t="shared" si="111"/>
        <v>0</v>
      </c>
      <c r="AF106" s="13">
        <f t="shared" si="153"/>
        <v>1</v>
      </c>
      <c r="AG106" s="13">
        <f t="shared" si="154"/>
        <v>0</v>
      </c>
      <c r="AH106" s="13">
        <f t="shared" si="112"/>
        <v>1</v>
      </c>
      <c r="AI106" s="16">
        <f t="shared" si="113"/>
        <v>0</v>
      </c>
      <c r="AJ106" s="17">
        <f t="shared" si="114"/>
        <v>0</v>
      </c>
      <c r="AK106" s="16">
        <f t="shared" si="115"/>
        <v>0</v>
      </c>
      <c r="AM106" s="13">
        <f t="shared" si="155"/>
        <v>1</v>
      </c>
      <c r="AN106" s="13">
        <f t="shared" si="156"/>
        <v>0</v>
      </c>
      <c r="AO106" s="13">
        <f t="shared" si="116"/>
        <v>1</v>
      </c>
      <c r="AP106" s="16">
        <f t="shared" si="117"/>
        <v>0</v>
      </c>
      <c r="AQ106" s="17">
        <f t="shared" si="118"/>
        <v>0</v>
      </c>
      <c r="AR106" s="16">
        <f t="shared" si="119"/>
        <v>0</v>
      </c>
      <c r="AT106" s="13">
        <f t="shared" si="157"/>
        <v>1</v>
      </c>
      <c r="AU106" s="13">
        <f t="shared" si="158"/>
        <v>0</v>
      </c>
      <c r="AV106" s="13">
        <f t="shared" si="120"/>
        <v>1</v>
      </c>
      <c r="AW106" s="16">
        <f t="shared" si="121"/>
        <v>0</v>
      </c>
      <c r="AX106" s="17">
        <f t="shared" si="122"/>
        <v>0</v>
      </c>
      <c r="AY106" s="16">
        <f t="shared" si="123"/>
        <v>0</v>
      </c>
      <c r="BA106" s="13">
        <f t="shared" si="159"/>
        <v>1</v>
      </c>
      <c r="BB106" s="13">
        <f t="shared" si="160"/>
        <v>0</v>
      </c>
      <c r="BC106" s="13">
        <f t="shared" si="124"/>
        <v>1</v>
      </c>
      <c r="BD106" s="16">
        <f t="shared" si="125"/>
        <v>0</v>
      </c>
      <c r="BE106" s="17">
        <f t="shared" si="126"/>
        <v>0</v>
      </c>
      <c r="BF106" s="16">
        <f t="shared" si="127"/>
        <v>0</v>
      </c>
      <c r="BH106" s="13">
        <f t="shared" si="161"/>
        <v>1</v>
      </c>
      <c r="BI106" s="13">
        <f t="shared" si="162"/>
        <v>0</v>
      </c>
      <c r="BJ106" s="13">
        <f t="shared" si="128"/>
        <v>1</v>
      </c>
      <c r="BK106" s="16">
        <f t="shared" si="129"/>
        <v>0</v>
      </c>
      <c r="BL106" s="17">
        <f t="shared" si="130"/>
        <v>0</v>
      </c>
      <c r="BM106" s="16">
        <f t="shared" si="131"/>
        <v>0</v>
      </c>
      <c r="BO106" s="13">
        <f t="shared" si="163"/>
        <v>1</v>
      </c>
      <c r="BP106" s="13">
        <f t="shared" si="164"/>
        <v>0</v>
      </c>
      <c r="BQ106" s="13">
        <f t="shared" si="132"/>
        <v>1</v>
      </c>
      <c r="BR106" s="16">
        <f t="shared" si="133"/>
        <v>0</v>
      </c>
      <c r="BS106" s="17">
        <f t="shared" si="134"/>
        <v>0</v>
      </c>
      <c r="BT106" s="16">
        <f t="shared" si="135"/>
        <v>0</v>
      </c>
      <c r="BV106" s="13">
        <f t="shared" si="165"/>
        <v>1</v>
      </c>
      <c r="BW106" s="13">
        <f t="shared" si="166"/>
        <v>0</v>
      </c>
      <c r="BX106" s="13">
        <f t="shared" si="136"/>
        <v>1</v>
      </c>
      <c r="BY106" s="16">
        <f t="shared" si="137"/>
        <v>0</v>
      </c>
      <c r="BZ106" s="17">
        <f t="shared" si="138"/>
        <v>0</v>
      </c>
      <c r="CA106" s="16">
        <f t="shared" si="139"/>
        <v>0</v>
      </c>
      <c r="CC106" s="13">
        <f t="shared" si="167"/>
        <v>1</v>
      </c>
      <c r="CD106" s="13">
        <f t="shared" si="168"/>
        <v>0</v>
      </c>
      <c r="CE106" s="13">
        <f t="shared" si="140"/>
        <v>1</v>
      </c>
      <c r="CF106" s="16">
        <f t="shared" si="141"/>
        <v>0</v>
      </c>
      <c r="CG106" s="17">
        <f t="shared" si="142"/>
        <v>0</v>
      </c>
      <c r="CH106" s="16">
        <f t="shared" si="143"/>
        <v>0</v>
      </c>
      <c r="CJ106" s="13">
        <f t="shared" si="169"/>
        <v>1</v>
      </c>
      <c r="CK106" s="13">
        <f t="shared" si="170"/>
        <v>0</v>
      </c>
      <c r="CL106" s="13">
        <f t="shared" si="144"/>
        <v>1</v>
      </c>
      <c r="CM106" s="16">
        <f t="shared" si="145"/>
        <v>0</v>
      </c>
      <c r="CN106" s="17">
        <f t="shared" si="146"/>
        <v>0</v>
      </c>
      <c r="CO106" s="16">
        <f t="shared" si="147"/>
        <v>0</v>
      </c>
      <c r="CQ106" s="16">
        <f t="shared" si="171"/>
        <v>0</v>
      </c>
      <c r="CR106" s="16">
        <f>CQ106-ROUNDDOWN(コマンド生成ツール!$D$25,0)</f>
        <v>0</v>
      </c>
      <c r="CS106" s="16">
        <v>8</v>
      </c>
    </row>
    <row r="107" spans="2:97" x14ac:dyDescent="0.15">
      <c r="B107" s="8">
        <f t="shared" si="172"/>
        <v>74</v>
      </c>
      <c r="C107" s="8">
        <f t="shared" si="93"/>
        <v>0</v>
      </c>
      <c r="D107" s="8">
        <f t="shared" si="94"/>
        <v>74</v>
      </c>
      <c r="E107" s="16">
        <f t="shared" si="95"/>
        <v>109.90817477152491</v>
      </c>
      <c r="F107" s="13">
        <f t="shared" si="96"/>
        <v>0.99989650967123378</v>
      </c>
      <c r="G107" s="13">
        <f t="shared" si="97"/>
        <v>1.4386450127957159E-2</v>
      </c>
      <c r="H107" s="13">
        <f t="shared" si="98"/>
        <v>0.99958606010543161</v>
      </c>
      <c r="I107" s="13">
        <f t="shared" si="99"/>
        <v>2.876992253900728E-2</v>
      </c>
      <c r="K107" s="13">
        <f t="shared" si="100"/>
        <v>1</v>
      </c>
      <c r="L107" s="13">
        <f t="shared" si="101"/>
        <v>0</v>
      </c>
      <c r="M107" s="13">
        <f t="shared" si="173"/>
        <v>1</v>
      </c>
      <c r="N107" s="16">
        <f t="shared" si="148"/>
        <v>0</v>
      </c>
      <c r="O107" s="17">
        <f t="shared" si="102"/>
        <v>0</v>
      </c>
      <c r="P107" s="16">
        <f t="shared" si="103"/>
        <v>0</v>
      </c>
      <c r="R107" s="13">
        <f t="shared" si="149"/>
        <v>1</v>
      </c>
      <c r="S107" s="13">
        <f t="shared" si="150"/>
        <v>0</v>
      </c>
      <c r="T107" s="13">
        <f t="shared" si="104"/>
        <v>1</v>
      </c>
      <c r="U107" s="16">
        <f t="shared" si="105"/>
        <v>0</v>
      </c>
      <c r="V107" s="17">
        <f t="shared" si="106"/>
        <v>0</v>
      </c>
      <c r="W107" s="16">
        <f t="shared" si="107"/>
        <v>0</v>
      </c>
      <c r="Y107" s="13">
        <f t="shared" si="151"/>
        <v>1</v>
      </c>
      <c r="Z107" s="13">
        <f t="shared" si="152"/>
        <v>0</v>
      </c>
      <c r="AA107" s="13">
        <f t="shared" si="108"/>
        <v>1</v>
      </c>
      <c r="AB107" s="16">
        <f t="shared" si="109"/>
        <v>0</v>
      </c>
      <c r="AC107" s="17">
        <f t="shared" si="110"/>
        <v>0</v>
      </c>
      <c r="AD107" s="16">
        <f t="shared" si="111"/>
        <v>0</v>
      </c>
      <c r="AF107" s="13">
        <f t="shared" si="153"/>
        <v>1</v>
      </c>
      <c r="AG107" s="13">
        <f t="shared" si="154"/>
        <v>0</v>
      </c>
      <c r="AH107" s="13">
        <f t="shared" si="112"/>
        <v>1</v>
      </c>
      <c r="AI107" s="16">
        <f t="shared" si="113"/>
        <v>0</v>
      </c>
      <c r="AJ107" s="17">
        <f t="shared" si="114"/>
        <v>0</v>
      </c>
      <c r="AK107" s="16">
        <f t="shared" si="115"/>
        <v>0</v>
      </c>
      <c r="AM107" s="13">
        <f t="shared" si="155"/>
        <v>1</v>
      </c>
      <c r="AN107" s="13">
        <f t="shared" si="156"/>
        <v>0</v>
      </c>
      <c r="AO107" s="13">
        <f t="shared" si="116"/>
        <v>1</v>
      </c>
      <c r="AP107" s="16">
        <f t="shared" si="117"/>
        <v>0</v>
      </c>
      <c r="AQ107" s="17">
        <f t="shared" si="118"/>
        <v>0</v>
      </c>
      <c r="AR107" s="16">
        <f t="shared" si="119"/>
        <v>0</v>
      </c>
      <c r="AT107" s="13">
        <f t="shared" si="157"/>
        <v>1</v>
      </c>
      <c r="AU107" s="13">
        <f t="shared" si="158"/>
        <v>0</v>
      </c>
      <c r="AV107" s="13">
        <f t="shared" si="120"/>
        <v>1</v>
      </c>
      <c r="AW107" s="16">
        <f t="shared" si="121"/>
        <v>0</v>
      </c>
      <c r="AX107" s="17">
        <f t="shared" si="122"/>
        <v>0</v>
      </c>
      <c r="AY107" s="16">
        <f t="shared" si="123"/>
        <v>0</v>
      </c>
      <c r="BA107" s="13">
        <f t="shared" si="159"/>
        <v>1</v>
      </c>
      <c r="BB107" s="13">
        <f t="shared" si="160"/>
        <v>0</v>
      </c>
      <c r="BC107" s="13">
        <f t="shared" si="124"/>
        <v>1</v>
      </c>
      <c r="BD107" s="16">
        <f t="shared" si="125"/>
        <v>0</v>
      </c>
      <c r="BE107" s="17">
        <f t="shared" si="126"/>
        <v>0</v>
      </c>
      <c r="BF107" s="16">
        <f t="shared" si="127"/>
        <v>0</v>
      </c>
      <c r="BH107" s="13">
        <f t="shared" si="161"/>
        <v>1</v>
      </c>
      <c r="BI107" s="13">
        <f t="shared" si="162"/>
        <v>0</v>
      </c>
      <c r="BJ107" s="13">
        <f t="shared" si="128"/>
        <v>1</v>
      </c>
      <c r="BK107" s="16">
        <f t="shared" si="129"/>
        <v>0</v>
      </c>
      <c r="BL107" s="17">
        <f t="shared" si="130"/>
        <v>0</v>
      </c>
      <c r="BM107" s="16">
        <f t="shared" si="131"/>
        <v>0</v>
      </c>
      <c r="BO107" s="13">
        <f t="shared" si="163"/>
        <v>1</v>
      </c>
      <c r="BP107" s="13">
        <f t="shared" si="164"/>
        <v>0</v>
      </c>
      <c r="BQ107" s="13">
        <f t="shared" si="132"/>
        <v>1</v>
      </c>
      <c r="BR107" s="16">
        <f t="shared" si="133"/>
        <v>0</v>
      </c>
      <c r="BS107" s="17">
        <f t="shared" si="134"/>
        <v>0</v>
      </c>
      <c r="BT107" s="16">
        <f t="shared" si="135"/>
        <v>0</v>
      </c>
      <c r="BV107" s="13">
        <f t="shared" si="165"/>
        <v>1</v>
      </c>
      <c r="BW107" s="13">
        <f t="shared" si="166"/>
        <v>0</v>
      </c>
      <c r="BX107" s="13">
        <f t="shared" si="136"/>
        <v>1</v>
      </c>
      <c r="BY107" s="16">
        <f t="shared" si="137"/>
        <v>0</v>
      </c>
      <c r="BZ107" s="17">
        <f t="shared" si="138"/>
        <v>0</v>
      </c>
      <c r="CA107" s="16">
        <f t="shared" si="139"/>
        <v>0</v>
      </c>
      <c r="CC107" s="13">
        <f t="shared" si="167"/>
        <v>1</v>
      </c>
      <c r="CD107" s="13">
        <f t="shared" si="168"/>
        <v>0</v>
      </c>
      <c r="CE107" s="13">
        <f t="shared" si="140"/>
        <v>1</v>
      </c>
      <c r="CF107" s="16">
        <f t="shared" si="141"/>
        <v>0</v>
      </c>
      <c r="CG107" s="17">
        <f t="shared" si="142"/>
        <v>0</v>
      </c>
      <c r="CH107" s="16">
        <f t="shared" si="143"/>
        <v>0</v>
      </c>
      <c r="CJ107" s="13">
        <f t="shared" si="169"/>
        <v>1</v>
      </c>
      <c r="CK107" s="13">
        <f t="shared" si="170"/>
        <v>0</v>
      </c>
      <c r="CL107" s="13">
        <f t="shared" si="144"/>
        <v>1</v>
      </c>
      <c r="CM107" s="16">
        <f t="shared" si="145"/>
        <v>0</v>
      </c>
      <c r="CN107" s="17">
        <f t="shared" si="146"/>
        <v>0</v>
      </c>
      <c r="CO107" s="16">
        <f t="shared" si="147"/>
        <v>0</v>
      </c>
      <c r="CQ107" s="16">
        <f t="shared" si="171"/>
        <v>0</v>
      </c>
      <c r="CR107" s="16">
        <f>CQ107-ROUNDDOWN(コマンド生成ツール!$D$25,0)</f>
        <v>0</v>
      </c>
      <c r="CS107" s="16">
        <v>8</v>
      </c>
    </row>
    <row r="108" spans="2:97" x14ac:dyDescent="0.15">
      <c r="B108" s="8">
        <f t="shared" si="172"/>
        <v>75</v>
      </c>
      <c r="C108" s="8">
        <f t="shared" si="93"/>
        <v>0</v>
      </c>
      <c r="D108" s="8">
        <f t="shared" si="94"/>
        <v>75</v>
      </c>
      <c r="E108" s="16">
        <f t="shared" si="95"/>
        <v>112.46826503806984</v>
      </c>
      <c r="F108" s="13">
        <f t="shared" si="96"/>
        <v>0.99989163241039469</v>
      </c>
      <c r="G108" s="13">
        <f t="shared" si="97"/>
        <v>1.4721529664952441E-2</v>
      </c>
      <c r="H108" s="13">
        <f t="shared" si="98"/>
        <v>0.99956655312864784</v>
      </c>
      <c r="I108" s="13">
        <f t="shared" si="99"/>
        <v>2.9439868656534696E-2</v>
      </c>
      <c r="K108" s="13">
        <f t="shared" si="100"/>
        <v>1</v>
      </c>
      <c r="L108" s="13">
        <f t="shared" si="101"/>
        <v>0</v>
      </c>
      <c r="M108" s="13">
        <f t="shared" si="173"/>
        <v>1</v>
      </c>
      <c r="N108" s="16">
        <f t="shared" si="148"/>
        <v>0</v>
      </c>
      <c r="O108" s="17">
        <f t="shared" si="102"/>
        <v>0</v>
      </c>
      <c r="P108" s="16">
        <f t="shared" si="103"/>
        <v>0</v>
      </c>
      <c r="R108" s="13">
        <f t="shared" si="149"/>
        <v>1</v>
      </c>
      <c r="S108" s="13">
        <f t="shared" si="150"/>
        <v>0</v>
      </c>
      <c r="T108" s="13">
        <f t="shared" si="104"/>
        <v>1</v>
      </c>
      <c r="U108" s="16">
        <f t="shared" si="105"/>
        <v>0</v>
      </c>
      <c r="V108" s="17">
        <f t="shared" si="106"/>
        <v>0</v>
      </c>
      <c r="W108" s="16">
        <f t="shared" si="107"/>
        <v>0</v>
      </c>
      <c r="Y108" s="13">
        <f t="shared" si="151"/>
        <v>1</v>
      </c>
      <c r="Z108" s="13">
        <f t="shared" si="152"/>
        <v>0</v>
      </c>
      <c r="AA108" s="13">
        <f t="shared" si="108"/>
        <v>1</v>
      </c>
      <c r="AB108" s="16">
        <f t="shared" si="109"/>
        <v>0</v>
      </c>
      <c r="AC108" s="17">
        <f t="shared" si="110"/>
        <v>0</v>
      </c>
      <c r="AD108" s="16">
        <f t="shared" si="111"/>
        <v>0</v>
      </c>
      <c r="AF108" s="13">
        <f t="shared" si="153"/>
        <v>1</v>
      </c>
      <c r="AG108" s="13">
        <f t="shared" si="154"/>
        <v>0</v>
      </c>
      <c r="AH108" s="13">
        <f t="shared" si="112"/>
        <v>1</v>
      </c>
      <c r="AI108" s="16">
        <f t="shared" si="113"/>
        <v>0</v>
      </c>
      <c r="AJ108" s="17">
        <f t="shared" si="114"/>
        <v>0</v>
      </c>
      <c r="AK108" s="16">
        <f t="shared" si="115"/>
        <v>0</v>
      </c>
      <c r="AM108" s="13">
        <f t="shared" si="155"/>
        <v>1</v>
      </c>
      <c r="AN108" s="13">
        <f t="shared" si="156"/>
        <v>0</v>
      </c>
      <c r="AO108" s="13">
        <f t="shared" si="116"/>
        <v>1</v>
      </c>
      <c r="AP108" s="16">
        <f t="shared" si="117"/>
        <v>0</v>
      </c>
      <c r="AQ108" s="17">
        <f t="shared" si="118"/>
        <v>0</v>
      </c>
      <c r="AR108" s="16">
        <f t="shared" si="119"/>
        <v>0</v>
      </c>
      <c r="AT108" s="13">
        <f t="shared" si="157"/>
        <v>1</v>
      </c>
      <c r="AU108" s="13">
        <f t="shared" si="158"/>
        <v>0</v>
      </c>
      <c r="AV108" s="13">
        <f t="shared" si="120"/>
        <v>1</v>
      </c>
      <c r="AW108" s="16">
        <f t="shared" si="121"/>
        <v>0</v>
      </c>
      <c r="AX108" s="17">
        <f t="shared" si="122"/>
        <v>0</v>
      </c>
      <c r="AY108" s="16">
        <f t="shared" si="123"/>
        <v>0</v>
      </c>
      <c r="BA108" s="13">
        <f t="shared" si="159"/>
        <v>1</v>
      </c>
      <c r="BB108" s="13">
        <f t="shared" si="160"/>
        <v>0</v>
      </c>
      <c r="BC108" s="13">
        <f t="shared" si="124"/>
        <v>1</v>
      </c>
      <c r="BD108" s="16">
        <f t="shared" si="125"/>
        <v>0</v>
      </c>
      <c r="BE108" s="17">
        <f t="shared" si="126"/>
        <v>0</v>
      </c>
      <c r="BF108" s="16">
        <f t="shared" si="127"/>
        <v>0</v>
      </c>
      <c r="BH108" s="13">
        <f t="shared" si="161"/>
        <v>1</v>
      </c>
      <c r="BI108" s="13">
        <f t="shared" si="162"/>
        <v>0</v>
      </c>
      <c r="BJ108" s="13">
        <f t="shared" si="128"/>
        <v>1</v>
      </c>
      <c r="BK108" s="16">
        <f t="shared" si="129"/>
        <v>0</v>
      </c>
      <c r="BL108" s="17">
        <f t="shared" si="130"/>
        <v>0</v>
      </c>
      <c r="BM108" s="16">
        <f t="shared" si="131"/>
        <v>0</v>
      </c>
      <c r="BO108" s="13">
        <f t="shared" si="163"/>
        <v>1</v>
      </c>
      <c r="BP108" s="13">
        <f t="shared" si="164"/>
        <v>0</v>
      </c>
      <c r="BQ108" s="13">
        <f t="shared" si="132"/>
        <v>1</v>
      </c>
      <c r="BR108" s="16">
        <f t="shared" si="133"/>
        <v>0</v>
      </c>
      <c r="BS108" s="17">
        <f t="shared" si="134"/>
        <v>0</v>
      </c>
      <c r="BT108" s="16">
        <f t="shared" si="135"/>
        <v>0</v>
      </c>
      <c r="BV108" s="13">
        <f t="shared" si="165"/>
        <v>1</v>
      </c>
      <c r="BW108" s="13">
        <f t="shared" si="166"/>
        <v>0</v>
      </c>
      <c r="BX108" s="13">
        <f t="shared" si="136"/>
        <v>1</v>
      </c>
      <c r="BY108" s="16">
        <f t="shared" si="137"/>
        <v>0</v>
      </c>
      <c r="BZ108" s="17">
        <f t="shared" si="138"/>
        <v>0</v>
      </c>
      <c r="CA108" s="16">
        <f t="shared" si="139"/>
        <v>0</v>
      </c>
      <c r="CC108" s="13">
        <f t="shared" si="167"/>
        <v>1</v>
      </c>
      <c r="CD108" s="13">
        <f t="shared" si="168"/>
        <v>0</v>
      </c>
      <c r="CE108" s="13">
        <f t="shared" si="140"/>
        <v>1</v>
      </c>
      <c r="CF108" s="16">
        <f t="shared" si="141"/>
        <v>0</v>
      </c>
      <c r="CG108" s="17">
        <f t="shared" si="142"/>
        <v>0</v>
      </c>
      <c r="CH108" s="16">
        <f t="shared" si="143"/>
        <v>0</v>
      </c>
      <c r="CJ108" s="13">
        <f t="shared" si="169"/>
        <v>1</v>
      </c>
      <c r="CK108" s="13">
        <f t="shared" si="170"/>
        <v>0</v>
      </c>
      <c r="CL108" s="13">
        <f t="shared" si="144"/>
        <v>1</v>
      </c>
      <c r="CM108" s="16">
        <f t="shared" si="145"/>
        <v>0</v>
      </c>
      <c r="CN108" s="17">
        <f t="shared" si="146"/>
        <v>0</v>
      </c>
      <c r="CO108" s="16">
        <f t="shared" si="147"/>
        <v>0</v>
      </c>
      <c r="CQ108" s="16">
        <f t="shared" si="171"/>
        <v>0</v>
      </c>
      <c r="CR108" s="16">
        <f>CQ108-ROUNDDOWN(コマンド生成ツール!$D$25,0)</f>
        <v>0</v>
      </c>
      <c r="CS108" s="16">
        <v>8</v>
      </c>
    </row>
    <row r="109" spans="2:97" x14ac:dyDescent="0.15">
      <c r="B109" s="8">
        <f t="shared" si="172"/>
        <v>76</v>
      </c>
      <c r="C109" s="8">
        <f t="shared" si="93"/>
        <v>0</v>
      </c>
      <c r="D109" s="8">
        <f t="shared" si="94"/>
        <v>76</v>
      </c>
      <c r="E109" s="16">
        <f t="shared" si="95"/>
        <v>115.08798746743142</v>
      </c>
      <c r="F109" s="13">
        <f t="shared" si="96"/>
        <v>0.9998865252998328</v>
      </c>
      <c r="G109" s="13">
        <f t="shared" si="97"/>
        <v>1.5064412495242973E-2</v>
      </c>
      <c r="H109" s="13">
        <f t="shared" si="98"/>
        <v>0.99954612695234635</v>
      </c>
      <c r="I109" s="13">
        <f t="shared" si="99"/>
        <v>3.0125406131103757E-2</v>
      </c>
      <c r="K109" s="13">
        <f t="shared" si="100"/>
        <v>1</v>
      </c>
      <c r="L109" s="13">
        <f t="shared" si="101"/>
        <v>0</v>
      </c>
      <c r="M109" s="13">
        <f t="shared" si="173"/>
        <v>1</v>
      </c>
      <c r="N109" s="16">
        <f t="shared" si="148"/>
        <v>0</v>
      </c>
      <c r="O109" s="17">
        <f t="shared" si="102"/>
        <v>0</v>
      </c>
      <c r="P109" s="16">
        <f t="shared" si="103"/>
        <v>0</v>
      </c>
      <c r="R109" s="13">
        <f t="shared" si="149"/>
        <v>1</v>
      </c>
      <c r="S109" s="13">
        <f t="shared" si="150"/>
        <v>0</v>
      </c>
      <c r="T109" s="13">
        <f t="shared" si="104"/>
        <v>1</v>
      </c>
      <c r="U109" s="16">
        <f t="shared" si="105"/>
        <v>0</v>
      </c>
      <c r="V109" s="17">
        <f t="shared" si="106"/>
        <v>0</v>
      </c>
      <c r="W109" s="16">
        <f t="shared" si="107"/>
        <v>0</v>
      </c>
      <c r="Y109" s="13">
        <f t="shared" si="151"/>
        <v>1</v>
      </c>
      <c r="Z109" s="13">
        <f t="shared" si="152"/>
        <v>0</v>
      </c>
      <c r="AA109" s="13">
        <f t="shared" si="108"/>
        <v>1</v>
      </c>
      <c r="AB109" s="16">
        <f t="shared" si="109"/>
        <v>0</v>
      </c>
      <c r="AC109" s="17">
        <f t="shared" si="110"/>
        <v>0</v>
      </c>
      <c r="AD109" s="16">
        <f t="shared" si="111"/>
        <v>0</v>
      </c>
      <c r="AF109" s="13">
        <f t="shared" si="153"/>
        <v>1</v>
      </c>
      <c r="AG109" s="13">
        <f t="shared" si="154"/>
        <v>0</v>
      </c>
      <c r="AH109" s="13">
        <f t="shared" si="112"/>
        <v>1</v>
      </c>
      <c r="AI109" s="16">
        <f t="shared" si="113"/>
        <v>0</v>
      </c>
      <c r="AJ109" s="17">
        <f t="shared" si="114"/>
        <v>0</v>
      </c>
      <c r="AK109" s="16">
        <f t="shared" si="115"/>
        <v>0</v>
      </c>
      <c r="AM109" s="13">
        <f t="shared" si="155"/>
        <v>1</v>
      </c>
      <c r="AN109" s="13">
        <f t="shared" si="156"/>
        <v>0</v>
      </c>
      <c r="AO109" s="13">
        <f t="shared" si="116"/>
        <v>1</v>
      </c>
      <c r="AP109" s="16">
        <f t="shared" si="117"/>
        <v>0</v>
      </c>
      <c r="AQ109" s="17">
        <f t="shared" si="118"/>
        <v>0</v>
      </c>
      <c r="AR109" s="16">
        <f t="shared" si="119"/>
        <v>0</v>
      </c>
      <c r="AT109" s="13">
        <f t="shared" si="157"/>
        <v>1</v>
      </c>
      <c r="AU109" s="13">
        <f t="shared" si="158"/>
        <v>0</v>
      </c>
      <c r="AV109" s="13">
        <f t="shared" si="120"/>
        <v>1</v>
      </c>
      <c r="AW109" s="16">
        <f t="shared" si="121"/>
        <v>0</v>
      </c>
      <c r="AX109" s="17">
        <f t="shared" si="122"/>
        <v>0</v>
      </c>
      <c r="AY109" s="16">
        <f t="shared" si="123"/>
        <v>0</v>
      </c>
      <c r="BA109" s="13">
        <f t="shared" si="159"/>
        <v>1</v>
      </c>
      <c r="BB109" s="13">
        <f t="shared" si="160"/>
        <v>0</v>
      </c>
      <c r="BC109" s="13">
        <f t="shared" si="124"/>
        <v>1</v>
      </c>
      <c r="BD109" s="16">
        <f t="shared" si="125"/>
        <v>0</v>
      </c>
      <c r="BE109" s="17">
        <f t="shared" si="126"/>
        <v>0</v>
      </c>
      <c r="BF109" s="16">
        <f t="shared" si="127"/>
        <v>0</v>
      </c>
      <c r="BH109" s="13">
        <f t="shared" si="161"/>
        <v>1</v>
      </c>
      <c r="BI109" s="13">
        <f t="shared" si="162"/>
        <v>0</v>
      </c>
      <c r="BJ109" s="13">
        <f t="shared" si="128"/>
        <v>1</v>
      </c>
      <c r="BK109" s="16">
        <f t="shared" si="129"/>
        <v>0</v>
      </c>
      <c r="BL109" s="17">
        <f t="shared" si="130"/>
        <v>0</v>
      </c>
      <c r="BM109" s="16">
        <f t="shared" si="131"/>
        <v>0</v>
      </c>
      <c r="BO109" s="13">
        <f t="shared" si="163"/>
        <v>1</v>
      </c>
      <c r="BP109" s="13">
        <f t="shared" si="164"/>
        <v>0</v>
      </c>
      <c r="BQ109" s="13">
        <f t="shared" si="132"/>
        <v>1</v>
      </c>
      <c r="BR109" s="16">
        <f t="shared" si="133"/>
        <v>0</v>
      </c>
      <c r="BS109" s="17">
        <f t="shared" si="134"/>
        <v>0</v>
      </c>
      <c r="BT109" s="16">
        <f t="shared" si="135"/>
        <v>0</v>
      </c>
      <c r="BV109" s="13">
        <f t="shared" si="165"/>
        <v>1</v>
      </c>
      <c r="BW109" s="13">
        <f t="shared" si="166"/>
        <v>0</v>
      </c>
      <c r="BX109" s="13">
        <f t="shared" si="136"/>
        <v>1</v>
      </c>
      <c r="BY109" s="16">
        <f t="shared" si="137"/>
        <v>0</v>
      </c>
      <c r="BZ109" s="17">
        <f t="shared" si="138"/>
        <v>0</v>
      </c>
      <c r="CA109" s="16">
        <f t="shared" si="139"/>
        <v>0</v>
      </c>
      <c r="CC109" s="13">
        <f t="shared" si="167"/>
        <v>1</v>
      </c>
      <c r="CD109" s="13">
        <f t="shared" si="168"/>
        <v>0</v>
      </c>
      <c r="CE109" s="13">
        <f t="shared" si="140"/>
        <v>1</v>
      </c>
      <c r="CF109" s="16">
        <f t="shared" si="141"/>
        <v>0</v>
      </c>
      <c r="CG109" s="17">
        <f t="shared" si="142"/>
        <v>0</v>
      </c>
      <c r="CH109" s="16">
        <f t="shared" si="143"/>
        <v>0</v>
      </c>
      <c r="CJ109" s="13">
        <f t="shared" si="169"/>
        <v>1</v>
      </c>
      <c r="CK109" s="13">
        <f t="shared" si="170"/>
        <v>0</v>
      </c>
      <c r="CL109" s="13">
        <f t="shared" si="144"/>
        <v>1</v>
      </c>
      <c r="CM109" s="16">
        <f t="shared" si="145"/>
        <v>0</v>
      </c>
      <c r="CN109" s="17">
        <f t="shared" si="146"/>
        <v>0</v>
      </c>
      <c r="CO109" s="16">
        <f t="shared" si="147"/>
        <v>0</v>
      </c>
      <c r="CQ109" s="16">
        <f t="shared" si="171"/>
        <v>0</v>
      </c>
      <c r="CR109" s="16">
        <f>CQ109-ROUNDDOWN(コマンド生成ツール!$D$25,0)</f>
        <v>0</v>
      </c>
      <c r="CS109" s="16">
        <v>8</v>
      </c>
    </row>
    <row r="110" spans="2:97" x14ac:dyDescent="0.15">
      <c r="B110" s="8">
        <f t="shared" si="172"/>
        <v>77</v>
      </c>
      <c r="C110" s="8">
        <f t="shared" si="93"/>
        <v>0</v>
      </c>
      <c r="D110" s="8">
        <f t="shared" si="94"/>
        <v>77</v>
      </c>
      <c r="E110" s="16">
        <f t="shared" si="95"/>
        <v>117.76873107111781</v>
      </c>
      <c r="F110" s="13">
        <f t="shared" si="96"/>
        <v>0.9998811775078843</v>
      </c>
      <c r="G110" s="13">
        <f t="shared" si="97"/>
        <v>1.5415280258457517E-2</v>
      </c>
      <c r="H110" s="13">
        <f t="shared" si="98"/>
        <v>0.99952473826910637</v>
      </c>
      <c r="I110" s="13">
        <f t="shared" si="99"/>
        <v>3.0826897152881092E-2</v>
      </c>
      <c r="K110" s="13">
        <f t="shared" si="100"/>
        <v>1</v>
      </c>
      <c r="L110" s="13">
        <f t="shared" si="101"/>
        <v>0</v>
      </c>
      <c r="M110" s="13">
        <f t="shared" si="173"/>
        <v>1</v>
      </c>
      <c r="N110" s="16">
        <f t="shared" si="148"/>
        <v>0</v>
      </c>
      <c r="O110" s="17">
        <f t="shared" si="102"/>
        <v>0</v>
      </c>
      <c r="P110" s="16">
        <f t="shared" si="103"/>
        <v>0</v>
      </c>
      <c r="R110" s="13">
        <f t="shared" si="149"/>
        <v>1</v>
      </c>
      <c r="S110" s="13">
        <f t="shared" si="150"/>
        <v>0</v>
      </c>
      <c r="T110" s="13">
        <f t="shared" si="104"/>
        <v>1</v>
      </c>
      <c r="U110" s="16">
        <f t="shared" si="105"/>
        <v>0</v>
      </c>
      <c r="V110" s="17">
        <f t="shared" si="106"/>
        <v>0</v>
      </c>
      <c r="W110" s="16">
        <f t="shared" si="107"/>
        <v>0</v>
      </c>
      <c r="Y110" s="13">
        <f t="shared" si="151"/>
        <v>1</v>
      </c>
      <c r="Z110" s="13">
        <f t="shared" si="152"/>
        <v>0</v>
      </c>
      <c r="AA110" s="13">
        <f t="shared" si="108"/>
        <v>1</v>
      </c>
      <c r="AB110" s="16">
        <f t="shared" si="109"/>
        <v>0</v>
      </c>
      <c r="AC110" s="17">
        <f t="shared" si="110"/>
        <v>0</v>
      </c>
      <c r="AD110" s="16">
        <f t="shared" si="111"/>
        <v>0</v>
      </c>
      <c r="AF110" s="13">
        <f t="shared" si="153"/>
        <v>1</v>
      </c>
      <c r="AG110" s="13">
        <f t="shared" si="154"/>
        <v>0</v>
      </c>
      <c r="AH110" s="13">
        <f t="shared" si="112"/>
        <v>1</v>
      </c>
      <c r="AI110" s="16">
        <f t="shared" si="113"/>
        <v>0</v>
      </c>
      <c r="AJ110" s="17">
        <f t="shared" si="114"/>
        <v>0</v>
      </c>
      <c r="AK110" s="16">
        <f t="shared" si="115"/>
        <v>0</v>
      </c>
      <c r="AM110" s="13">
        <f t="shared" si="155"/>
        <v>1</v>
      </c>
      <c r="AN110" s="13">
        <f t="shared" si="156"/>
        <v>0</v>
      </c>
      <c r="AO110" s="13">
        <f t="shared" si="116"/>
        <v>1</v>
      </c>
      <c r="AP110" s="16">
        <f t="shared" si="117"/>
        <v>0</v>
      </c>
      <c r="AQ110" s="17">
        <f t="shared" si="118"/>
        <v>0</v>
      </c>
      <c r="AR110" s="16">
        <f t="shared" si="119"/>
        <v>0</v>
      </c>
      <c r="AT110" s="13">
        <f t="shared" si="157"/>
        <v>1</v>
      </c>
      <c r="AU110" s="13">
        <f t="shared" si="158"/>
        <v>0</v>
      </c>
      <c r="AV110" s="13">
        <f t="shared" si="120"/>
        <v>1</v>
      </c>
      <c r="AW110" s="16">
        <f t="shared" si="121"/>
        <v>0</v>
      </c>
      <c r="AX110" s="17">
        <f t="shared" si="122"/>
        <v>0</v>
      </c>
      <c r="AY110" s="16">
        <f t="shared" si="123"/>
        <v>0</v>
      </c>
      <c r="BA110" s="13">
        <f t="shared" si="159"/>
        <v>1</v>
      </c>
      <c r="BB110" s="13">
        <f t="shared" si="160"/>
        <v>0</v>
      </c>
      <c r="BC110" s="13">
        <f t="shared" si="124"/>
        <v>1</v>
      </c>
      <c r="BD110" s="16">
        <f t="shared" si="125"/>
        <v>0</v>
      </c>
      <c r="BE110" s="17">
        <f t="shared" si="126"/>
        <v>0</v>
      </c>
      <c r="BF110" s="16">
        <f t="shared" si="127"/>
        <v>0</v>
      </c>
      <c r="BH110" s="13">
        <f t="shared" si="161"/>
        <v>1</v>
      </c>
      <c r="BI110" s="13">
        <f t="shared" si="162"/>
        <v>0</v>
      </c>
      <c r="BJ110" s="13">
        <f t="shared" si="128"/>
        <v>1</v>
      </c>
      <c r="BK110" s="16">
        <f t="shared" si="129"/>
        <v>0</v>
      </c>
      <c r="BL110" s="17">
        <f t="shared" si="130"/>
        <v>0</v>
      </c>
      <c r="BM110" s="16">
        <f t="shared" si="131"/>
        <v>0</v>
      </c>
      <c r="BO110" s="13">
        <f t="shared" si="163"/>
        <v>1</v>
      </c>
      <c r="BP110" s="13">
        <f t="shared" si="164"/>
        <v>0</v>
      </c>
      <c r="BQ110" s="13">
        <f t="shared" si="132"/>
        <v>1</v>
      </c>
      <c r="BR110" s="16">
        <f t="shared" si="133"/>
        <v>0</v>
      </c>
      <c r="BS110" s="17">
        <f t="shared" si="134"/>
        <v>0</v>
      </c>
      <c r="BT110" s="16">
        <f t="shared" si="135"/>
        <v>0</v>
      </c>
      <c r="BV110" s="13">
        <f t="shared" si="165"/>
        <v>1</v>
      </c>
      <c r="BW110" s="13">
        <f t="shared" si="166"/>
        <v>0</v>
      </c>
      <c r="BX110" s="13">
        <f t="shared" si="136"/>
        <v>1</v>
      </c>
      <c r="BY110" s="16">
        <f t="shared" si="137"/>
        <v>0</v>
      </c>
      <c r="BZ110" s="17">
        <f t="shared" si="138"/>
        <v>0</v>
      </c>
      <c r="CA110" s="16">
        <f t="shared" si="139"/>
        <v>0</v>
      </c>
      <c r="CC110" s="13">
        <f t="shared" si="167"/>
        <v>1</v>
      </c>
      <c r="CD110" s="13">
        <f t="shared" si="168"/>
        <v>0</v>
      </c>
      <c r="CE110" s="13">
        <f t="shared" si="140"/>
        <v>1</v>
      </c>
      <c r="CF110" s="16">
        <f t="shared" si="141"/>
        <v>0</v>
      </c>
      <c r="CG110" s="17">
        <f t="shared" si="142"/>
        <v>0</v>
      </c>
      <c r="CH110" s="16">
        <f t="shared" si="143"/>
        <v>0</v>
      </c>
      <c r="CJ110" s="13">
        <f t="shared" si="169"/>
        <v>1</v>
      </c>
      <c r="CK110" s="13">
        <f t="shared" si="170"/>
        <v>0</v>
      </c>
      <c r="CL110" s="13">
        <f t="shared" si="144"/>
        <v>1</v>
      </c>
      <c r="CM110" s="16">
        <f t="shared" si="145"/>
        <v>0</v>
      </c>
      <c r="CN110" s="17">
        <f t="shared" si="146"/>
        <v>0</v>
      </c>
      <c r="CO110" s="16">
        <f t="shared" si="147"/>
        <v>0</v>
      </c>
      <c r="CQ110" s="16">
        <f t="shared" si="171"/>
        <v>0</v>
      </c>
      <c r="CR110" s="16">
        <f>CQ110-ROUNDDOWN(コマンド生成ツール!$D$25,0)</f>
        <v>0</v>
      </c>
      <c r="CS110" s="16">
        <v>8</v>
      </c>
    </row>
    <row r="111" spans="2:97" x14ac:dyDescent="0.15">
      <c r="B111" s="8">
        <f t="shared" si="172"/>
        <v>78</v>
      </c>
      <c r="C111" s="8">
        <f t="shared" si="93"/>
        <v>0</v>
      </c>
      <c r="D111" s="8">
        <f t="shared" si="94"/>
        <v>78</v>
      </c>
      <c r="E111" s="16">
        <f t="shared" si="95"/>
        <v>120.51191721487159</v>
      </c>
      <c r="F111" s="13">
        <f t="shared" si="96"/>
        <v>0.99987557769248403</v>
      </c>
      <c r="G111" s="13">
        <f t="shared" si="97"/>
        <v>1.5774318816400193E-2</v>
      </c>
      <c r="H111" s="13">
        <f t="shared" si="98"/>
        <v>0.99950234173175712</v>
      </c>
      <c r="I111" s="13">
        <f t="shared" si="99"/>
        <v>3.1544712278507123E-2</v>
      </c>
      <c r="K111" s="13">
        <f t="shared" si="100"/>
        <v>1</v>
      </c>
      <c r="L111" s="13">
        <f t="shared" si="101"/>
        <v>0</v>
      </c>
      <c r="M111" s="13">
        <f t="shared" si="173"/>
        <v>1</v>
      </c>
      <c r="N111" s="16">
        <f t="shared" si="148"/>
        <v>0</v>
      </c>
      <c r="O111" s="17">
        <f t="shared" si="102"/>
        <v>0</v>
      </c>
      <c r="P111" s="16">
        <f t="shared" si="103"/>
        <v>0</v>
      </c>
      <c r="R111" s="13">
        <f t="shared" si="149"/>
        <v>1</v>
      </c>
      <c r="S111" s="13">
        <f t="shared" si="150"/>
        <v>0</v>
      </c>
      <c r="T111" s="13">
        <f t="shared" si="104"/>
        <v>1</v>
      </c>
      <c r="U111" s="16">
        <f t="shared" si="105"/>
        <v>0</v>
      </c>
      <c r="V111" s="17">
        <f t="shared" si="106"/>
        <v>0</v>
      </c>
      <c r="W111" s="16">
        <f t="shared" si="107"/>
        <v>0</v>
      </c>
      <c r="Y111" s="13">
        <f t="shared" si="151"/>
        <v>1</v>
      </c>
      <c r="Z111" s="13">
        <f t="shared" si="152"/>
        <v>0</v>
      </c>
      <c r="AA111" s="13">
        <f t="shared" si="108"/>
        <v>1</v>
      </c>
      <c r="AB111" s="16">
        <f t="shared" si="109"/>
        <v>0</v>
      </c>
      <c r="AC111" s="17">
        <f t="shared" si="110"/>
        <v>0</v>
      </c>
      <c r="AD111" s="16">
        <f t="shared" si="111"/>
        <v>0</v>
      </c>
      <c r="AF111" s="13">
        <f t="shared" si="153"/>
        <v>1</v>
      </c>
      <c r="AG111" s="13">
        <f t="shared" si="154"/>
        <v>0</v>
      </c>
      <c r="AH111" s="13">
        <f t="shared" si="112"/>
        <v>1</v>
      </c>
      <c r="AI111" s="16">
        <f t="shared" si="113"/>
        <v>0</v>
      </c>
      <c r="AJ111" s="17">
        <f t="shared" si="114"/>
        <v>0</v>
      </c>
      <c r="AK111" s="16">
        <f t="shared" si="115"/>
        <v>0</v>
      </c>
      <c r="AM111" s="13">
        <f t="shared" si="155"/>
        <v>1</v>
      </c>
      <c r="AN111" s="13">
        <f t="shared" si="156"/>
        <v>0</v>
      </c>
      <c r="AO111" s="13">
        <f t="shared" si="116"/>
        <v>1</v>
      </c>
      <c r="AP111" s="16">
        <f t="shared" si="117"/>
        <v>0</v>
      </c>
      <c r="AQ111" s="17">
        <f t="shared" si="118"/>
        <v>0</v>
      </c>
      <c r="AR111" s="16">
        <f t="shared" si="119"/>
        <v>0</v>
      </c>
      <c r="AT111" s="13">
        <f t="shared" si="157"/>
        <v>1</v>
      </c>
      <c r="AU111" s="13">
        <f t="shared" si="158"/>
        <v>0</v>
      </c>
      <c r="AV111" s="13">
        <f t="shared" si="120"/>
        <v>1</v>
      </c>
      <c r="AW111" s="16">
        <f t="shared" si="121"/>
        <v>0</v>
      </c>
      <c r="AX111" s="17">
        <f t="shared" si="122"/>
        <v>0</v>
      </c>
      <c r="AY111" s="16">
        <f t="shared" si="123"/>
        <v>0</v>
      </c>
      <c r="BA111" s="13">
        <f t="shared" si="159"/>
        <v>1</v>
      </c>
      <c r="BB111" s="13">
        <f t="shared" si="160"/>
        <v>0</v>
      </c>
      <c r="BC111" s="13">
        <f t="shared" si="124"/>
        <v>1</v>
      </c>
      <c r="BD111" s="16">
        <f t="shared" si="125"/>
        <v>0</v>
      </c>
      <c r="BE111" s="17">
        <f t="shared" si="126"/>
        <v>0</v>
      </c>
      <c r="BF111" s="16">
        <f t="shared" si="127"/>
        <v>0</v>
      </c>
      <c r="BH111" s="13">
        <f t="shared" si="161"/>
        <v>1</v>
      </c>
      <c r="BI111" s="13">
        <f t="shared" si="162"/>
        <v>0</v>
      </c>
      <c r="BJ111" s="13">
        <f t="shared" si="128"/>
        <v>1</v>
      </c>
      <c r="BK111" s="16">
        <f t="shared" si="129"/>
        <v>0</v>
      </c>
      <c r="BL111" s="17">
        <f t="shared" si="130"/>
        <v>0</v>
      </c>
      <c r="BM111" s="16">
        <f t="shared" si="131"/>
        <v>0</v>
      </c>
      <c r="BO111" s="13">
        <f t="shared" si="163"/>
        <v>1</v>
      </c>
      <c r="BP111" s="13">
        <f t="shared" si="164"/>
        <v>0</v>
      </c>
      <c r="BQ111" s="13">
        <f t="shared" si="132"/>
        <v>1</v>
      </c>
      <c r="BR111" s="16">
        <f t="shared" si="133"/>
        <v>0</v>
      </c>
      <c r="BS111" s="17">
        <f t="shared" si="134"/>
        <v>0</v>
      </c>
      <c r="BT111" s="16">
        <f t="shared" si="135"/>
        <v>0</v>
      </c>
      <c r="BV111" s="13">
        <f t="shared" si="165"/>
        <v>1</v>
      </c>
      <c r="BW111" s="13">
        <f t="shared" si="166"/>
        <v>0</v>
      </c>
      <c r="BX111" s="13">
        <f t="shared" si="136"/>
        <v>1</v>
      </c>
      <c r="BY111" s="16">
        <f t="shared" si="137"/>
        <v>0</v>
      </c>
      <c r="BZ111" s="17">
        <f t="shared" si="138"/>
        <v>0</v>
      </c>
      <c r="CA111" s="16">
        <f t="shared" si="139"/>
        <v>0</v>
      </c>
      <c r="CC111" s="13">
        <f t="shared" si="167"/>
        <v>1</v>
      </c>
      <c r="CD111" s="13">
        <f t="shared" si="168"/>
        <v>0</v>
      </c>
      <c r="CE111" s="13">
        <f t="shared" si="140"/>
        <v>1</v>
      </c>
      <c r="CF111" s="16">
        <f t="shared" si="141"/>
        <v>0</v>
      </c>
      <c r="CG111" s="17">
        <f t="shared" si="142"/>
        <v>0</v>
      </c>
      <c r="CH111" s="16">
        <f t="shared" si="143"/>
        <v>0</v>
      </c>
      <c r="CJ111" s="13">
        <f t="shared" si="169"/>
        <v>1</v>
      </c>
      <c r="CK111" s="13">
        <f t="shared" si="170"/>
        <v>0</v>
      </c>
      <c r="CL111" s="13">
        <f t="shared" si="144"/>
        <v>1</v>
      </c>
      <c r="CM111" s="16">
        <f t="shared" si="145"/>
        <v>0</v>
      </c>
      <c r="CN111" s="17">
        <f t="shared" si="146"/>
        <v>0</v>
      </c>
      <c r="CO111" s="16">
        <f t="shared" si="147"/>
        <v>0</v>
      </c>
      <c r="CQ111" s="16">
        <f t="shared" si="171"/>
        <v>0</v>
      </c>
      <c r="CR111" s="16">
        <f>CQ111-ROUNDDOWN(コマンド生成ツール!$D$25,0)</f>
        <v>0</v>
      </c>
      <c r="CS111" s="16">
        <v>8</v>
      </c>
    </row>
    <row r="112" spans="2:97" x14ac:dyDescent="0.15">
      <c r="B112" s="8">
        <f t="shared" si="172"/>
        <v>79</v>
      </c>
      <c r="C112" s="8">
        <f t="shared" si="93"/>
        <v>0</v>
      </c>
      <c r="D112" s="8">
        <f t="shared" si="94"/>
        <v>79</v>
      </c>
      <c r="E112" s="16">
        <f t="shared" si="95"/>
        <v>123.31900037229646</v>
      </c>
      <c r="F112" s="13">
        <f t="shared" si="96"/>
        <v>0.99986971397711832</v>
      </c>
      <c r="G112" s="13">
        <f t="shared" si="97"/>
        <v>1.6141718350771404E-2</v>
      </c>
      <c r="H112" s="13">
        <f t="shared" si="98"/>
        <v>0.99947888985736877</v>
      </c>
      <c r="I112" s="13">
        <f t="shared" si="99"/>
        <v>3.2279230620970011E-2</v>
      </c>
      <c r="K112" s="13">
        <f t="shared" si="100"/>
        <v>1</v>
      </c>
      <c r="L112" s="13">
        <f t="shared" si="101"/>
        <v>0</v>
      </c>
      <c r="M112" s="13">
        <f t="shared" si="173"/>
        <v>1</v>
      </c>
      <c r="N112" s="16">
        <f t="shared" si="148"/>
        <v>0</v>
      </c>
      <c r="O112" s="17">
        <f t="shared" si="102"/>
        <v>0</v>
      </c>
      <c r="P112" s="16">
        <f t="shared" si="103"/>
        <v>0</v>
      </c>
      <c r="R112" s="13">
        <f t="shared" si="149"/>
        <v>1</v>
      </c>
      <c r="S112" s="13">
        <f t="shared" si="150"/>
        <v>0</v>
      </c>
      <c r="T112" s="13">
        <f t="shared" si="104"/>
        <v>1</v>
      </c>
      <c r="U112" s="16">
        <f t="shared" si="105"/>
        <v>0</v>
      </c>
      <c r="V112" s="17">
        <f t="shared" si="106"/>
        <v>0</v>
      </c>
      <c r="W112" s="16">
        <f t="shared" si="107"/>
        <v>0</v>
      </c>
      <c r="Y112" s="13">
        <f t="shared" si="151"/>
        <v>1</v>
      </c>
      <c r="Z112" s="13">
        <f t="shared" si="152"/>
        <v>0</v>
      </c>
      <c r="AA112" s="13">
        <f t="shared" si="108"/>
        <v>1</v>
      </c>
      <c r="AB112" s="16">
        <f t="shared" si="109"/>
        <v>0</v>
      </c>
      <c r="AC112" s="17">
        <f t="shared" si="110"/>
        <v>0</v>
      </c>
      <c r="AD112" s="16">
        <f t="shared" si="111"/>
        <v>0</v>
      </c>
      <c r="AF112" s="13">
        <f t="shared" si="153"/>
        <v>1</v>
      </c>
      <c r="AG112" s="13">
        <f t="shared" si="154"/>
        <v>0</v>
      </c>
      <c r="AH112" s="13">
        <f t="shared" si="112"/>
        <v>1</v>
      </c>
      <c r="AI112" s="16">
        <f t="shared" si="113"/>
        <v>0</v>
      </c>
      <c r="AJ112" s="17">
        <f t="shared" si="114"/>
        <v>0</v>
      </c>
      <c r="AK112" s="16">
        <f t="shared" si="115"/>
        <v>0</v>
      </c>
      <c r="AM112" s="13">
        <f t="shared" si="155"/>
        <v>1</v>
      </c>
      <c r="AN112" s="13">
        <f t="shared" si="156"/>
        <v>0</v>
      </c>
      <c r="AO112" s="13">
        <f t="shared" si="116"/>
        <v>1</v>
      </c>
      <c r="AP112" s="16">
        <f t="shared" si="117"/>
        <v>0</v>
      </c>
      <c r="AQ112" s="17">
        <f t="shared" si="118"/>
        <v>0</v>
      </c>
      <c r="AR112" s="16">
        <f t="shared" si="119"/>
        <v>0</v>
      </c>
      <c r="AT112" s="13">
        <f t="shared" si="157"/>
        <v>1</v>
      </c>
      <c r="AU112" s="13">
        <f t="shared" si="158"/>
        <v>0</v>
      </c>
      <c r="AV112" s="13">
        <f t="shared" si="120"/>
        <v>1</v>
      </c>
      <c r="AW112" s="16">
        <f t="shared" si="121"/>
        <v>0</v>
      </c>
      <c r="AX112" s="17">
        <f t="shared" si="122"/>
        <v>0</v>
      </c>
      <c r="AY112" s="16">
        <f t="shared" si="123"/>
        <v>0</v>
      </c>
      <c r="BA112" s="13">
        <f t="shared" si="159"/>
        <v>1</v>
      </c>
      <c r="BB112" s="13">
        <f t="shared" si="160"/>
        <v>0</v>
      </c>
      <c r="BC112" s="13">
        <f t="shared" si="124"/>
        <v>1</v>
      </c>
      <c r="BD112" s="16">
        <f t="shared" si="125"/>
        <v>0</v>
      </c>
      <c r="BE112" s="17">
        <f t="shared" si="126"/>
        <v>0</v>
      </c>
      <c r="BF112" s="16">
        <f t="shared" si="127"/>
        <v>0</v>
      </c>
      <c r="BH112" s="13">
        <f t="shared" si="161"/>
        <v>1</v>
      </c>
      <c r="BI112" s="13">
        <f t="shared" si="162"/>
        <v>0</v>
      </c>
      <c r="BJ112" s="13">
        <f t="shared" si="128"/>
        <v>1</v>
      </c>
      <c r="BK112" s="16">
        <f t="shared" si="129"/>
        <v>0</v>
      </c>
      <c r="BL112" s="17">
        <f t="shared" si="130"/>
        <v>0</v>
      </c>
      <c r="BM112" s="16">
        <f t="shared" si="131"/>
        <v>0</v>
      </c>
      <c r="BO112" s="13">
        <f t="shared" si="163"/>
        <v>1</v>
      </c>
      <c r="BP112" s="13">
        <f t="shared" si="164"/>
        <v>0</v>
      </c>
      <c r="BQ112" s="13">
        <f t="shared" si="132"/>
        <v>1</v>
      </c>
      <c r="BR112" s="16">
        <f t="shared" si="133"/>
        <v>0</v>
      </c>
      <c r="BS112" s="17">
        <f t="shared" si="134"/>
        <v>0</v>
      </c>
      <c r="BT112" s="16">
        <f t="shared" si="135"/>
        <v>0</v>
      </c>
      <c r="BV112" s="13">
        <f t="shared" si="165"/>
        <v>1</v>
      </c>
      <c r="BW112" s="13">
        <f t="shared" si="166"/>
        <v>0</v>
      </c>
      <c r="BX112" s="13">
        <f t="shared" si="136"/>
        <v>1</v>
      </c>
      <c r="BY112" s="16">
        <f t="shared" si="137"/>
        <v>0</v>
      </c>
      <c r="BZ112" s="17">
        <f t="shared" si="138"/>
        <v>0</v>
      </c>
      <c r="CA112" s="16">
        <f t="shared" si="139"/>
        <v>0</v>
      </c>
      <c r="CC112" s="13">
        <f t="shared" si="167"/>
        <v>1</v>
      </c>
      <c r="CD112" s="13">
        <f t="shared" si="168"/>
        <v>0</v>
      </c>
      <c r="CE112" s="13">
        <f t="shared" si="140"/>
        <v>1</v>
      </c>
      <c r="CF112" s="16">
        <f t="shared" si="141"/>
        <v>0</v>
      </c>
      <c r="CG112" s="17">
        <f t="shared" si="142"/>
        <v>0</v>
      </c>
      <c r="CH112" s="16">
        <f t="shared" si="143"/>
        <v>0</v>
      </c>
      <c r="CJ112" s="13">
        <f t="shared" si="169"/>
        <v>1</v>
      </c>
      <c r="CK112" s="13">
        <f t="shared" si="170"/>
        <v>0</v>
      </c>
      <c r="CL112" s="13">
        <f t="shared" si="144"/>
        <v>1</v>
      </c>
      <c r="CM112" s="16">
        <f t="shared" si="145"/>
        <v>0</v>
      </c>
      <c r="CN112" s="17">
        <f t="shared" si="146"/>
        <v>0</v>
      </c>
      <c r="CO112" s="16">
        <f t="shared" si="147"/>
        <v>0</v>
      </c>
      <c r="CQ112" s="16">
        <f t="shared" si="171"/>
        <v>0</v>
      </c>
      <c r="CR112" s="16">
        <f>CQ112-ROUNDDOWN(コマンド生成ツール!$D$25,0)</f>
        <v>0</v>
      </c>
      <c r="CS112" s="16">
        <v>8</v>
      </c>
    </row>
    <row r="113" spans="2:97" x14ac:dyDescent="0.15">
      <c r="B113" s="8">
        <f t="shared" si="172"/>
        <v>80</v>
      </c>
      <c r="C113" s="8">
        <f t="shared" si="93"/>
        <v>0</v>
      </c>
      <c r="D113" s="8">
        <f t="shared" si="94"/>
        <v>80</v>
      </c>
      <c r="E113" s="16">
        <f t="shared" si="95"/>
        <v>126.19146889603869</v>
      </c>
      <c r="F113" s="13">
        <f t="shared" si="96"/>
        <v>0.99986357392564595</v>
      </c>
      <c r="G113" s="13">
        <f t="shared" si="97"/>
        <v>1.6517673463120337E-2</v>
      </c>
      <c r="H113" s="13">
        <f t="shared" si="98"/>
        <v>0.99945433292673147</v>
      </c>
      <c r="I113" s="13">
        <f t="shared" si="99"/>
        <v>3.3030840043544604E-2</v>
      </c>
      <c r="K113" s="13">
        <f t="shared" si="100"/>
        <v>1</v>
      </c>
      <c r="L113" s="13">
        <f t="shared" si="101"/>
        <v>0</v>
      </c>
      <c r="M113" s="13">
        <f t="shared" si="173"/>
        <v>1</v>
      </c>
      <c r="N113" s="16">
        <f t="shared" si="148"/>
        <v>0</v>
      </c>
      <c r="O113" s="17">
        <f t="shared" si="102"/>
        <v>0</v>
      </c>
      <c r="P113" s="16">
        <f t="shared" si="103"/>
        <v>0</v>
      </c>
      <c r="R113" s="13">
        <f t="shared" si="149"/>
        <v>1</v>
      </c>
      <c r="S113" s="13">
        <f t="shared" si="150"/>
        <v>0</v>
      </c>
      <c r="T113" s="13">
        <f t="shared" si="104"/>
        <v>1</v>
      </c>
      <c r="U113" s="16">
        <f t="shared" si="105"/>
        <v>0</v>
      </c>
      <c r="V113" s="17">
        <f t="shared" si="106"/>
        <v>0</v>
      </c>
      <c r="W113" s="16">
        <f t="shared" si="107"/>
        <v>0</v>
      </c>
      <c r="Y113" s="13">
        <f t="shared" si="151"/>
        <v>1</v>
      </c>
      <c r="Z113" s="13">
        <f t="shared" si="152"/>
        <v>0</v>
      </c>
      <c r="AA113" s="13">
        <f t="shared" si="108"/>
        <v>1</v>
      </c>
      <c r="AB113" s="16">
        <f t="shared" si="109"/>
        <v>0</v>
      </c>
      <c r="AC113" s="17">
        <f t="shared" si="110"/>
        <v>0</v>
      </c>
      <c r="AD113" s="16">
        <f t="shared" si="111"/>
        <v>0</v>
      </c>
      <c r="AF113" s="13">
        <f t="shared" si="153"/>
        <v>1</v>
      </c>
      <c r="AG113" s="13">
        <f t="shared" si="154"/>
        <v>0</v>
      </c>
      <c r="AH113" s="13">
        <f t="shared" si="112"/>
        <v>1</v>
      </c>
      <c r="AI113" s="16">
        <f t="shared" si="113"/>
        <v>0</v>
      </c>
      <c r="AJ113" s="17">
        <f t="shared" si="114"/>
        <v>0</v>
      </c>
      <c r="AK113" s="16">
        <f t="shared" si="115"/>
        <v>0</v>
      </c>
      <c r="AM113" s="13">
        <f t="shared" si="155"/>
        <v>1</v>
      </c>
      <c r="AN113" s="13">
        <f t="shared" si="156"/>
        <v>0</v>
      </c>
      <c r="AO113" s="13">
        <f t="shared" si="116"/>
        <v>1</v>
      </c>
      <c r="AP113" s="16">
        <f t="shared" si="117"/>
        <v>0</v>
      </c>
      <c r="AQ113" s="17">
        <f t="shared" si="118"/>
        <v>0</v>
      </c>
      <c r="AR113" s="16">
        <f t="shared" si="119"/>
        <v>0</v>
      </c>
      <c r="AT113" s="13">
        <f t="shared" si="157"/>
        <v>1</v>
      </c>
      <c r="AU113" s="13">
        <f t="shared" si="158"/>
        <v>0</v>
      </c>
      <c r="AV113" s="13">
        <f t="shared" si="120"/>
        <v>1</v>
      </c>
      <c r="AW113" s="16">
        <f t="shared" si="121"/>
        <v>0</v>
      </c>
      <c r="AX113" s="17">
        <f t="shared" si="122"/>
        <v>0</v>
      </c>
      <c r="AY113" s="16">
        <f t="shared" si="123"/>
        <v>0</v>
      </c>
      <c r="BA113" s="13">
        <f t="shared" si="159"/>
        <v>1</v>
      </c>
      <c r="BB113" s="13">
        <f t="shared" si="160"/>
        <v>0</v>
      </c>
      <c r="BC113" s="13">
        <f t="shared" si="124"/>
        <v>1</v>
      </c>
      <c r="BD113" s="16">
        <f t="shared" si="125"/>
        <v>0</v>
      </c>
      <c r="BE113" s="17">
        <f t="shared" si="126"/>
        <v>0</v>
      </c>
      <c r="BF113" s="16">
        <f t="shared" si="127"/>
        <v>0</v>
      </c>
      <c r="BH113" s="13">
        <f t="shared" si="161"/>
        <v>1</v>
      </c>
      <c r="BI113" s="13">
        <f t="shared" si="162"/>
        <v>0</v>
      </c>
      <c r="BJ113" s="13">
        <f t="shared" si="128"/>
        <v>1</v>
      </c>
      <c r="BK113" s="16">
        <f t="shared" si="129"/>
        <v>0</v>
      </c>
      <c r="BL113" s="17">
        <f t="shared" si="130"/>
        <v>0</v>
      </c>
      <c r="BM113" s="16">
        <f t="shared" si="131"/>
        <v>0</v>
      </c>
      <c r="BO113" s="13">
        <f t="shared" si="163"/>
        <v>1</v>
      </c>
      <c r="BP113" s="13">
        <f t="shared" si="164"/>
        <v>0</v>
      </c>
      <c r="BQ113" s="13">
        <f t="shared" si="132"/>
        <v>1</v>
      </c>
      <c r="BR113" s="16">
        <f t="shared" si="133"/>
        <v>0</v>
      </c>
      <c r="BS113" s="17">
        <f t="shared" si="134"/>
        <v>0</v>
      </c>
      <c r="BT113" s="16">
        <f t="shared" si="135"/>
        <v>0</v>
      </c>
      <c r="BV113" s="13">
        <f t="shared" si="165"/>
        <v>1</v>
      </c>
      <c r="BW113" s="13">
        <f t="shared" si="166"/>
        <v>0</v>
      </c>
      <c r="BX113" s="13">
        <f t="shared" si="136"/>
        <v>1</v>
      </c>
      <c r="BY113" s="16">
        <f t="shared" si="137"/>
        <v>0</v>
      </c>
      <c r="BZ113" s="17">
        <f t="shared" si="138"/>
        <v>0</v>
      </c>
      <c r="CA113" s="16">
        <f t="shared" si="139"/>
        <v>0</v>
      </c>
      <c r="CC113" s="13">
        <f t="shared" si="167"/>
        <v>1</v>
      </c>
      <c r="CD113" s="13">
        <f t="shared" si="168"/>
        <v>0</v>
      </c>
      <c r="CE113" s="13">
        <f t="shared" si="140"/>
        <v>1</v>
      </c>
      <c r="CF113" s="16">
        <f t="shared" si="141"/>
        <v>0</v>
      </c>
      <c r="CG113" s="17">
        <f t="shared" si="142"/>
        <v>0</v>
      </c>
      <c r="CH113" s="16">
        <f t="shared" si="143"/>
        <v>0</v>
      </c>
      <c r="CJ113" s="13">
        <f t="shared" si="169"/>
        <v>1</v>
      </c>
      <c r="CK113" s="13">
        <f t="shared" si="170"/>
        <v>0</v>
      </c>
      <c r="CL113" s="13">
        <f t="shared" si="144"/>
        <v>1</v>
      </c>
      <c r="CM113" s="16">
        <f t="shared" si="145"/>
        <v>0</v>
      </c>
      <c r="CN113" s="17">
        <f t="shared" si="146"/>
        <v>0</v>
      </c>
      <c r="CO113" s="16">
        <f t="shared" si="147"/>
        <v>0</v>
      </c>
      <c r="CQ113" s="16">
        <f t="shared" si="171"/>
        <v>0</v>
      </c>
      <c r="CR113" s="16">
        <f>CQ113-ROUNDDOWN(コマンド生成ツール!$D$25,0)</f>
        <v>0</v>
      </c>
      <c r="CS113" s="16">
        <v>8</v>
      </c>
    </row>
    <row r="114" spans="2:97" x14ac:dyDescent="0.15">
      <c r="B114" s="8">
        <f t="shared" si="172"/>
        <v>81</v>
      </c>
      <c r="C114" s="8">
        <f t="shared" si="93"/>
        <v>0</v>
      </c>
      <c r="D114" s="8">
        <f t="shared" si="94"/>
        <v>81</v>
      </c>
      <c r="E114" s="16">
        <f t="shared" si="95"/>
        <v>129.13084580693115</v>
      </c>
      <c r="F114" s="13">
        <f t="shared" si="96"/>
        <v>0.99985714451593277</v>
      </c>
      <c r="G114" s="13">
        <f t="shared" si="97"/>
        <v>1.6902383277077528E-2</v>
      </c>
      <c r="H114" s="13">
        <f t="shared" si="98"/>
        <v>0.9994286188791095</v>
      </c>
      <c r="I114" s="13">
        <f t="shared" si="99"/>
        <v>3.3799937357865184E-2</v>
      </c>
      <c r="K114" s="13">
        <f t="shared" si="100"/>
        <v>1</v>
      </c>
      <c r="L114" s="13">
        <f t="shared" si="101"/>
        <v>0</v>
      </c>
      <c r="M114" s="13">
        <f t="shared" si="173"/>
        <v>1</v>
      </c>
      <c r="N114" s="16">
        <f t="shared" si="148"/>
        <v>0</v>
      </c>
      <c r="O114" s="17">
        <f t="shared" si="102"/>
        <v>0</v>
      </c>
      <c r="P114" s="16">
        <f t="shared" si="103"/>
        <v>0</v>
      </c>
      <c r="R114" s="13">
        <f t="shared" si="149"/>
        <v>1</v>
      </c>
      <c r="S114" s="13">
        <f t="shared" si="150"/>
        <v>0</v>
      </c>
      <c r="T114" s="13">
        <f t="shared" si="104"/>
        <v>1</v>
      </c>
      <c r="U114" s="16">
        <f t="shared" si="105"/>
        <v>0</v>
      </c>
      <c r="V114" s="17">
        <f t="shared" si="106"/>
        <v>0</v>
      </c>
      <c r="W114" s="16">
        <f t="shared" si="107"/>
        <v>0</v>
      </c>
      <c r="Y114" s="13">
        <f t="shared" si="151"/>
        <v>1</v>
      </c>
      <c r="Z114" s="13">
        <f t="shared" si="152"/>
        <v>0</v>
      </c>
      <c r="AA114" s="13">
        <f t="shared" si="108"/>
        <v>1</v>
      </c>
      <c r="AB114" s="16">
        <f t="shared" si="109"/>
        <v>0</v>
      </c>
      <c r="AC114" s="17">
        <f t="shared" si="110"/>
        <v>0</v>
      </c>
      <c r="AD114" s="16">
        <f t="shared" si="111"/>
        <v>0</v>
      </c>
      <c r="AF114" s="13">
        <f t="shared" si="153"/>
        <v>1</v>
      </c>
      <c r="AG114" s="13">
        <f t="shared" si="154"/>
        <v>0</v>
      </c>
      <c r="AH114" s="13">
        <f t="shared" si="112"/>
        <v>1</v>
      </c>
      <c r="AI114" s="16">
        <f t="shared" si="113"/>
        <v>0</v>
      </c>
      <c r="AJ114" s="17">
        <f t="shared" si="114"/>
        <v>0</v>
      </c>
      <c r="AK114" s="16">
        <f t="shared" si="115"/>
        <v>0</v>
      </c>
      <c r="AM114" s="13">
        <f t="shared" si="155"/>
        <v>1</v>
      </c>
      <c r="AN114" s="13">
        <f t="shared" si="156"/>
        <v>0</v>
      </c>
      <c r="AO114" s="13">
        <f t="shared" si="116"/>
        <v>1</v>
      </c>
      <c r="AP114" s="16">
        <f t="shared" si="117"/>
        <v>0</v>
      </c>
      <c r="AQ114" s="17">
        <f t="shared" si="118"/>
        <v>0</v>
      </c>
      <c r="AR114" s="16">
        <f t="shared" si="119"/>
        <v>0</v>
      </c>
      <c r="AT114" s="13">
        <f t="shared" si="157"/>
        <v>1</v>
      </c>
      <c r="AU114" s="13">
        <f t="shared" si="158"/>
        <v>0</v>
      </c>
      <c r="AV114" s="13">
        <f t="shared" si="120"/>
        <v>1</v>
      </c>
      <c r="AW114" s="16">
        <f t="shared" si="121"/>
        <v>0</v>
      </c>
      <c r="AX114" s="17">
        <f t="shared" si="122"/>
        <v>0</v>
      </c>
      <c r="AY114" s="16">
        <f t="shared" si="123"/>
        <v>0</v>
      </c>
      <c r="BA114" s="13">
        <f t="shared" si="159"/>
        <v>1</v>
      </c>
      <c r="BB114" s="13">
        <f t="shared" si="160"/>
        <v>0</v>
      </c>
      <c r="BC114" s="13">
        <f t="shared" si="124"/>
        <v>1</v>
      </c>
      <c r="BD114" s="16">
        <f t="shared" si="125"/>
        <v>0</v>
      </c>
      <c r="BE114" s="17">
        <f t="shared" si="126"/>
        <v>0</v>
      </c>
      <c r="BF114" s="16">
        <f t="shared" si="127"/>
        <v>0</v>
      </c>
      <c r="BH114" s="13">
        <f t="shared" si="161"/>
        <v>1</v>
      </c>
      <c r="BI114" s="13">
        <f t="shared" si="162"/>
        <v>0</v>
      </c>
      <c r="BJ114" s="13">
        <f t="shared" si="128"/>
        <v>1</v>
      </c>
      <c r="BK114" s="16">
        <f t="shared" si="129"/>
        <v>0</v>
      </c>
      <c r="BL114" s="17">
        <f t="shared" si="130"/>
        <v>0</v>
      </c>
      <c r="BM114" s="16">
        <f t="shared" si="131"/>
        <v>0</v>
      </c>
      <c r="BO114" s="13">
        <f t="shared" si="163"/>
        <v>1</v>
      </c>
      <c r="BP114" s="13">
        <f t="shared" si="164"/>
        <v>0</v>
      </c>
      <c r="BQ114" s="13">
        <f t="shared" si="132"/>
        <v>1</v>
      </c>
      <c r="BR114" s="16">
        <f t="shared" si="133"/>
        <v>0</v>
      </c>
      <c r="BS114" s="17">
        <f t="shared" si="134"/>
        <v>0</v>
      </c>
      <c r="BT114" s="16">
        <f t="shared" si="135"/>
        <v>0</v>
      </c>
      <c r="BV114" s="13">
        <f t="shared" si="165"/>
        <v>1</v>
      </c>
      <c r="BW114" s="13">
        <f t="shared" si="166"/>
        <v>0</v>
      </c>
      <c r="BX114" s="13">
        <f t="shared" si="136"/>
        <v>1</v>
      </c>
      <c r="BY114" s="16">
        <f t="shared" si="137"/>
        <v>0</v>
      </c>
      <c r="BZ114" s="17">
        <f t="shared" si="138"/>
        <v>0</v>
      </c>
      <c r="CA114" s="16">
        <f t="shared" si="139"/>
        <v>0</v>
      </c>
      <c r="CC114" s="13">
        <f t="shared" si="167"/>
        <v>1</v>
      </c>
      <c r="CD114" s="13">
        <f t="shared" si="168"/>
        <v>0</v>
      </c>
      <c r="CE114" s="13">
        <f t="shared" si="140"/>
        <v>1</v>
      </c>
      <c r="CF114" s="16">
        <f t="shared" si="141"/>
        <v>0</v>
      </c>
      <c r="CG114" s="17">
        <f t="shared" si="142"/>
        <v>0</v>
      </c>
      <c r="CH114" s="16">
        <f t="shared" si="143"/>
        <v>0</v>
      </c>
      <c r="CJ114" s="13">
        <f t="shared" si="169"/>
        <v>1</v>
      </c>
      <c r="CK114" s="13">
        <f t="shared" si="170"/>
        <v>0</v>
      </c>
      <c r="CL114" s="13">
        <f t="shared" si="144"/>
        <v>1</v>
      </c>
      <c r="CM114" s="16">
        <f t="shared" si="145"/>
        <v>0</v>
      </c>
      <c r="CN114" s="17">
        <f t="shared" si="146"/>
        <v>0</v>
      </c>
      <c r="CO114" s="16">
        <f t="shared" si="147"/>
        <v>0</v>
      </c>
      <c r="CQ114" s="16">
        <f t="shared" si="171"/>
        <v>0</v>
      </c>
      <c r="CR114" s="16">
        <f>CQ114-ROUNDDOWN(コマンド生成ツール!$D$25,0)</f>
        <v>0</v>
      </c>
      <c r="CS114" s="16">
        <v>8</v>
      </c>
    </row>
    <row r="115" spans="2:97" x14ac:dyDescent="0.15">
      <c r="B115" s="8">
        <f t="shared" si="172"/>
        <v>82</v>
      </c>
      <c r="C115" s="8">
        <f t="shared" si="93"/>
        <v>0</v>
      </c>
      <c r="D115" s="8">
        <f t="shared" si="94"/>
        <v>82</v>
      </c>
      <c r="E115" s="16">
        <f t="shared" si="95"/>
        <v>132.13868960151922</v>
      </c>
      <c r="F115" s="13">
        <f t="shared" si="96"/>
        <v>0.99985041211224424</v>
      </c>
      <c r="G115" s="13">
        <f t="shared" si="97"/>
        <v>1.7296051542917436E-2</v>
      </c>
      <c r="H115" s="13">
        <f t="shared" si="98"/>
        <v>0.99940169320204952</v>
      </c>
      <c r="I115" s="13">
        <f t="shared" si="99"/>
        <v>3.4586928526201238E-2</v>
      </c>
      <c r="K115" s="13">
        <f t="shared" si="100"/>
        <v>1</v>
      </c>
      <c r="L115" s="13">
        <f t="shared" si="101"/>
        <v>0</v>
      </c>
      <c r="M115" s="13">
        <f t="shared" si="173"/>
        <v>1</v>
      </c>
      <c r="N115" s="16">
        <f t="shared" si="148"/>
        <v>0</v>
      </c>
      <c r="O115" s="17">
        <f t="shared" si="102"/>
        <v>0</v>
      </c>
      <c r="P115" s="16">
        <f t="shared" si="103"/>
        <v>0</v>
      </c>
      <c r="R115" s="13">
        <f t="shared" si="149"/>
        <v>1</v>
      </c>
      <c r="S115" s="13">
        <f t="shared" si="150"/>
        <v>0</v>
      </c>
      <c r="T115" s="13">
        <f t="shared" si="104"/>
        <v>1</v>
      </c>
      <c r="U115" s="16">
        <f t="shared" si="105"/>
        <v>0</v>
      </c>
      <c r="V115" s="17">
        <f t="shared" si="106"/>
        <v>0</v>
      </c>
      <c r="W115" s="16">
        <f t="shared" si="107"/>
        <v>0</v>
      </c>
      <c r="Y115" s="13">
        <f t="shared" si="151"/>
        <v>1</v>
      </c>
      <c r="Z115" s="13">
        <f t="shared" si="152"/>
        <v>0</v>
      </c>
      <c r="AA115" s="13">
        <f t="shared" si="108"/>
        <v>1</v>
      </c>
      <c r="AB115" s="16">
        <f t="shared" si="109"/>
        <v>0</v>
      </c>
      <c r="AC115" s="17">
        <f t="shared" si="110"/>
        <v>0</v>
      </c>
      <c r="AD115" s="16">
        <f t="shared" si="111"/>
        <v>0</v>
      </c>
      <c r="AF115" s="13">
        <f t="shared" si="153"/>
        <v>1</v>
      </c>
      <c r="AG115" s="13">
        <f t="shared" si="154"/>
        <v>0</v>
      </c>
      <c r="AH115" s="13">
        <f t="shared" si="112"/>
        <v>1</v>
      </c>
      <c r="AI115" s="16">
        <f t="shared" si="113"/>
        <v>0</v>
      </c>
      <c r="AJ115" s="17">
        <f t="shared" si="114"/>
        <v>0</v>
      </c>
      <c r="AK115" s="16">
        <f t="shared" si="115"/>
        <v>0</v>
      </c>
      <c r="AM115" s="13">
        <f t="shared" si="155"/>
        <v>1</v>
      </c>
      <c r="AN115" s="13">
        <f t="shared" si="156"/>
        <v>0</v>
      </c>
      <c r="AO115" s="13">
        <f t="shared" si="116"/>
        <v>1</v>
      </c>
      <c r="AP115" s="16">
        <f t="shared" si="117"/>
        <v>0</v>
      </c>
      <c r="AQ115" s="17">
        <f t="shared" si="118"/>
        <v>0</v>
      </c>
      <c r="AR115" s="16">
        <f t="shared" si="119"/>
        <v>0</v>
      </c>
      <c r="AT115" s="13">
        <f t="shared" si="157"/>
        <v>1</v>
      </c>
      <c r="AU115" s="13">
        <f t="shared" si="158"/>
        <v>0</v>
      </c>
      <c r="AV115" s="13">
        <f t="shared" si="120"/>
        <v>1</v>
      </c>
      <c r="AW115" s="16">
        <f t="shared" si="121"/>
        <v>0</v>
      </c>
      <c r="AX115" s="17">
        <f t="shared" si="122"/>
        <v>0</v>
      </c>
      <c r="AY115" s="16">
        <f t="shared" si="123"/>
        <v>0</v>
      </c>
      <c r="BA115" s="13">
        <f t="shared" si="159"/>
        <v>1</v>
      </c>
      <c r="BB115" s="13">
        <f t="shared" si="160"/>
        <v>0</v>
      </c>
      <c r="BC115" s="13">
        <f t="shared" si="124"/>
        <v>1</v>
      </c>
      <c r="BD115" s="16">
        <f t="shared" si="125"/>
        <v>0</v>
      </c>
      <c r="BE115" s="17">
        <f t="shared" si="126"/>
        <v>0</v>
      </c>
      <c r="BF115" s="16">
        <f t="shared" si="127"/>
        <v>0</v>
      </c>
      <c r="BH115" s="13">
        <f t="shared" si="161"/>
        <v>1</v>
      </c>
      <c r="BI115" s="13">
        <f t="shared" si="162"/>
        <v>0</v>
      </c>
      <c r="BJ115" s="13">
        <f t="shared" si="128"/>
        <v>1</v>
      </c>
      <c r="BK115" s="16">
        <f t="shared" si="129"/>
        <v>0</v>
      </c>
      <c r="BL115" s="17">
        <f t="shared" si="130"/>
        <v>0</v>
      </c>
      <c r="BM115" s="16">
        <f t="shared" si="131"/>
        <v>0</v>
      </c>
      <c r="BO115" s="13">
        <f t="shared" si="163"/>
        <v>1</v>
      </c>
      <c r="BP115" s="13">
        <f t="shared" si="164"/>
        <v>0</v>
      </c>
      <c r="BQ115" s="13">
        <f t="shared" si="132"/>
        <v>1</v>
      </c>
      <c r="BR115" s="16">
        <f t="shared" si="133"/>
        <v>0</v>
      </c>
      <c r="BS115" s="17">
        <f t="shared" si="134"/>
        <v>0</v>
      </c>
      <c r="BT115" s="16">
        <f t="shared" si="135"/>
        <v>0</v>
      </c>
      <c r="BV115" s="13">
        <f t="shared" si="165"/>
        <v>1</v>
      </c>
      <c r="BW115" s="13">
        <f t="shared" si="166"/>
        <v>0</v>
      </c>
      <c r="BX115" s="13">
        <f t="shared" si="136"/>
        <v>1</v>
      </c>
      <c r="BY115" s="16">
        <f t="shared" si="137"/>
        <v>0</v>
      </c>
      <c r="BZ115" s="17">
        <f t="shared" si="138"/>
        <v>0</v>
      </c>
      <c r="CA115" s="16">
        <f t="shared" si="139"/>
        <v>0</v>
      </c>
      <c r="CC115" s="13">
        <f t="shared" si="167"/>
        <v>1</v>
      </c>
      <c r="CD115" s="13">
        <f t="shared" si="168"/>
        <v>0</v>
      </c>
      <c r="CE115" s="13">
        <f t="shared" si="140"/>
        <v>1</v>
      </c>
      <c r="CF115" s="16">
        <f t="shared" si="141"/>
        <v>0</v>
      </c>
      <c r="CG115" s="17">
        <f t="shared" si="142"/>
        <v>0</v>
      </c>
      <c r="CH115" s="16">
        <f t="shared" si="143"/>
        <v>0</v>
      </c>
      <c r="CJ115" s="13">
        <f t="shared" si="169"/>
        <v>1</v>
      </c>
      <c r="CK115" s="13">
        <f t="shared" si="170"/>
        <v>0</v>
      </c>
      <c r="CL115" s="13">
        <f t="shared" si="144"/>
        <v>1</v>
      </c>
      <c r="CM115" s="16">
        <f t="shared" si="145"/>
        <v>0</v>
      </c>
      <c r="CN115" s="17">
        <f t="shared" si="146"/>
        <v>0</v>
      </c>
      <c r="CO115" s="16">
        <f t="shared" si="147"/>
        <v>0</v>
      </c>
      <c r="CQ115" s="16">
        <f t="shared" si="171"/>
        <v>0</v>
      </c>
      <c r="CR115" s="16">
        <f>CQ115-ROUNDDOWN(コマンド生成ツール!$D$25,0)</f>
        <v>0</v>
      </c>
      <c r="CS115" s="16">
        <v>8</v>
      </c>
    </row>
    <row r="116" spans="2:97" x14ac:dyDescent="0.15">
      <c r="B116" s="8">
        <f t="shared" si="172"/>
        <v>83</v>
      </c>
      <c r="C116" s="8">
        <f t="shared" si="93"/>
        <v>0</v>
      </c>
      <c r="D116" s="8">
        <f t="shared" si="94"/>
        <v>83</v>
      </c>
      <c r="E116" s="16">
        <f t="shared" si="95"/>
        <v>135.21659507839638</v>
      </c>
      <c r="F116" s="13">
        <f t="shared" si="96"/>
        <v>0.99984336243633953</v>
      </c>
      <c r="G116" s="13">
        <f t="shared" si="97"/>
        <v>1.7698886744501492E-2</v>
      </c>
      <c r="H116" s="13">
        <f t="shared" si="98"/>
        <v>0.99937349881601056</v>
      </c>
      <c r="I116" s="13">
        <f t="shared" si="99"/>
        <v>3.5392228868004659E-2</v>
      </c>
      <c r="K116" s="13">
        <f t="shared" si="100"/>
        <v>1</v>
      </c>
      <c r="L116" s="13">
        <f t="shared" si="101"/>
        <v>0</v>
      </c>
      <c r="M116" s="13">
        <f t="shared" si="173"/>
        <v>1</v>
      </c>
      <c r="N116" s="16">
        <f t="shared" si="148"/>
        <v>0</v>
      </c>
      <c r="O116" s="17">
        <f t="shared" si="102"/>
        <v>0</v>
      </c>
      <c r="P116" s="16">
        <f t="shared" si="103"/>
        <v>0</v>
      </c>
      <c r="R116" s="13">
        <f t="shared" si="149"/>
        <v>1</v>
      </c>
      <c r="S116" s="13">
        <f t="shared" si="150"/>
        <v>0</v>
      </c>
      <c r="T116" s="13">
        <f t="shared" si="104"/>
        <v>1</v>
      </c>
      <c r="U116" s="16">
        <f t="shared" si="105"/>
        <v>0</v>
      </c>
      <c r="V116" s="17">
        <f t="shared" si="106"/>
        <v>0</v>
      </c>
      <c r="W116" s="16">
        <f t="shared" si="107"/>
        <v>0</v>
      </c>
      <c r="Y116" s="13">
        <f t="shared" si="151"/>
        <v>1</v>
      </c>
      <c r="Z116" s="13">
        <f t="shared" si="152"/>
        <v>0</v>
      </c>
      <c r="AA116" s="13">
        <f t="shared" si="108"/>
        <v>1</v>
      </c>
      <c r="AB116" s="16">
        <f t="shared" si="109"/>
        <v>0</v>
      </c>
      <c r="AC116" s="17">
        <f t="shared" si="110"/>
        <v>0</v>
      </c>
      <c r="AD116" s="16">
        <f t="shared" si="111"/>
        <v>0</v>
      </c>
      <c r="AF116" s="13">
        <f t="shared" si="153"/>
        <v>1</v>
      </c>
      <c r="AG116" s="13">
        <f t="shared" si="154"/>
        <v>0</v>
      </c>
      <c r="AH116" s="13">
        <f t="shared" si="112"/>
        <v>1</v>
      </c>
      <c r="AI116" s="16">
        <f t="shared" si="113"/>
        <v>0</v>
      </c>
      <c r="AJ116" s="17">
        <f t="shared" si="114"/>
        <v>0</v>
      </c>
      <c r="AK116" s="16">
        <f t="shared" si="115"/>
        <v>0</v>
      </c>
      <c r="AM116" s="13">
        <f t="shared" si="155"/>
        <v>1</v>
      </c>
      <c r="AN116" s="13">
        <f t="shared" si="156"/>
        <v>0</v>
      </c>
      <c r="AO116" s="13">
        <f t="shared" si="116"/>
        <v>1</v>
      </c>
      <c r="AP116" s="16">
        <f t="shared" si="117"/>
        <v>0</v>
      </c>
      <c r="AQ116" s="17">
        <f t="shared" si="118"/>
        <v>0</v>
      </c>
      <c r="AR116" s="16">
        <f t="shared" si="119"/>
        <v>0</v>
      </c>
      <c r="AT116" s="13">
        <f t="shared" si="157"/>
        <v>1</v>
      </c>
      <c r="AU116" s="13">
        <f t="shared" si="158"/>
        <v>0</v>
      </c>
      <c r="AV116" s="13">
        <f t="shared" si="120"/>
        <v>1</v>
      </c>
      <c r="AW116" s="16">
        <f t="shared" si="121"/>
        <v>0</v>
      </c>
      <c r="AX116" s="17">
        <f t="shared" si="122"/>
        <v>0</v>
      </c>
      <c r="AY116" s="16">
        <f t="shared" si="123"/>
        <v>0</v>
      </c>
      <c r="BA116" s="13">
        <f t="shared" si="159"/>
        <v>1</v>
      </c>
      <c r="BB116" s="13">
        <f t="shared" si="160"/>
        <v>0</v>
      </c>
      <c r="BC116" s="13">
        <f t="shared" si="124"/>
        <v>1</v>
      </c>
      <c r="BD116" s="16">
        <f t="shared" si="125"/>
        <v>0</v>
      </c>
      <c r="BE116" s="17">
        <f t="shared" si="126"/>
        <v>0</v>
      </c>
      <c r="BF116" s="16">
        <f t="shared" si="127"/>
        <v>0</v>
      </c>
      <c r="BH116" s="13">
        <f t="shared" si="161"/>
        <v>1</v>
      </c>
      <c r="BI116" s="13">
        <f t="shared" si="162"/>
        <v>0</v>
      </c>
      <c r="BJ116" s="13">
        <f t="shared" si="128"/>
        <v>1</v>
      </c>
      <c r="BK116" s="16">
        <f t="shared" si="129"/>
        <v>0</v>
      </c>
      <c r="BL116" s="17">
        <f t="shared" si="130"/>
        <v>0</v>
      </c>
      <c r="BM116" s="16">
        <f t="shared" si="131"/>
        <v>0</v>
      </c>
      <c r="BO116" s="13">
        <f t="shared" si="163"/>
        <v>1</v>
      </c>
      <c r="BP116" s="13">
        <f t="shared" si="164"/>
        <v>0</v>
      </c>
      <c r="BQ116" s="13">
        <f t="shared" si="132"/>
        <v>1</v>
      </c>
      <c r="BR116" s="16">
        <f t="shared" si="133"/>
        <v>0</v>
      </c>
      <c r="BS116" s="17">
        <f t="shared" si="134"/>
        <v>0</v>
      </c>
      <c r="BT116" s="16">
        <f t="shared" si="135"/>
        <v>0</v>
      </c>
      <c r="BV116" s="13">
        <f t="shared" si="165"/>
        <v>1</v>
      </c>
      <c r="BW116" s="13">
        <f t="shared" si="166"/>
        <v>0</v>
      </c>
      <c r="BX116" s="13">
        <f t="shared" si="136"/>
        <v>1</v>
      </c>
      <c r="BY116" s="16">
        <f t="shared" si="137"/>
        <v>0</v>
      </c>
      <c r="BZ116" s="17">
        <f t="shared" si="138"/>
        <v>0</v>
      </c>
      <c r="CA116" s="16">
        <f t="shared" si="139"/>
        <v>0</v>
      </c>
      <c r="CC116" s="13">
        <f t="shared" si="167"/>
        <v>1</v>
      </c>
      <c r="CD116" s="13">
        <f t="shared" si="168"/>
        <v>0</v>
      </c>
      <c r="CE116" s="13">
        <f t="shared" si="140"/>
        <v>1</v>
      </c>
      <c r="CF116" s="16">
        <f t="shared" si="141"/>
        <v>0</v>
      </c>
      <c r="CG116" s="17">
        <f t="shared" si="142"/>
        <v>0</v>
      </c>
      <c r="CH116" s="16">
        <f t="shared" si="143"/>
        <v>0</v>
      </c>
      <c r="CJ116" s="13">
        <f t="shared" si="169"/>
        <v>1</v>
      </c>
      <c r="CK116" s="13">
        <f t="shared" si="170"/>
        <v>0</v>
      </c>
      <c r="CL116" s="13">
        <f t="shared" si="144"/>
        <v>1</v>
      </c>
      <c r="CM116" s="16">
        <f t="shared" si="145"/>
        <v>0</v>
      </c>
      <c r="CN116" s="17">
        <f t="shared" si="146"/>
        <v>0</v>
      </c>
      <c r="CO116" s="16">
        <f t="shared" si="147"/>
        <v>0</v>
      </c>
      <c r="CQ116" s="16">
        <f t="shared" si="171"/>
        <v>0</v>
      </c>
      <c r="CR116" s="16">
        <f>CQ116-ROUNDDOWN(コマンド生成ツール!$D$25,0)</f>
        <v>0</v>
      </c>
      <c r="CS116" s="16">
        <v>8</v>
      </c>
    </row>
    <row r="117" spans="2:97" x14ac:dyDescent="0.15">
      <c r="B117" s="8">
        <f t="shared" si="172"/>
        <v>84</v>
      </c>
      <c r="C117" s="8">
        <f t="shared" si="93"/>
        <v>0</v>
      </c>
      <c r="D117" s="8">
        <f t="shared" si="94"/>
        <v>84</v>
      </c>
      <c r="E117" s="16">
        <f t="shared" si="95"/>
        <v>138.36619418378734</v>
      </c>
      <c r="F117" s="13">
        <f t="shared" si="96"/>
        <v>0.9998359805372018</v>
      </c>
      <c r="G117" s="13">
        <f t="shared" si="97"/>
        <v>1.8111102208653085E-2</v>
      </c>
      <c r="H117" s="13">
        <f t="shared" si="98"/>
        <v>0.99934397595357549</v>
      </c>
      <c r="I117" s="13">
        <f t="shared" si="99"/>
        <v>3.6216263270796273E-2</v>
      </c>
      <c r="K117" s="13">
        <f t="shared" si="100"/>
        <v>1</v>
      </c>
      <c r="L117" s="13">
        <f t="shared" si="101"/>
        <v>0</v>
      </c>
      <c r="M117" s="13">
        <f t="shared" si="173"/>
        <v>1</v>
      </c>
      <c r="N117" s="16">
        <f t="shared" si="148"/>
        <v>0</v>
      </c>
      <c r="O117" s="17">
        <f t="shared" si="102"/>
        <v>0</v>
      </c>
      <c r="P117" s="16">
        <f t="shared" si="103"/>
        <v>0</v>
      </c>
      <c r="R117" s="13">
        <f t="shared" si="149"/>
        <v>1</v>
      </c>
      <c r="S117" s="13">
        <f t="shared" si="150"/>
        <v>0</v>
      </c>
      <c r="T117" s="13">
        <f t="shared" si="104"/>
        <v>1</v>
      </c>
      <c r="U117" s="16">
        <f t="shared" si="105"/>
        <v>0</v>
      </c>
      <c r="V117" s="17">
        <f t="shared" si="106"/>
        <v>0</v>
      </c>
      <c r="W117" s="16">
        <f t="shared" si="107"/>
        <v>0</v>
      </c>
      <c r="Y117" s="13">
        <f t="shared" si="151"/>
        <v>1</v>
      </c>
      <c r="Z117" s="13">
        <f t="shared" si="152"/>
        <v>0</v>
      </c>
      <c r="AA117" s="13">
        <f t="shared" si="108"/>
        <v>1</v>
      </c>
      <c r="AB117" s="16">
        <f t="shared" si="109"/>
        <v>0</v>
      </c>
      <c r="AC117" s="17">
        <f t="shared" si="110"/>
        <v>0</v>
      </c>
      <c r="AD117" s="16">
        <f t="shared" si="111"/>
        <v>0</v>
      </c>
      <c r="AF117" s="13">
        <f t="shared" si="153"/>
        <v>1</v>
      </c>
      <c r="AG117" s="13">
        <f t="shared" si="154"/>
        <v>0</v>
      </c>
      <c r="AH117" s="13">
        <f t="shared" si="112"/>
        <v>1</v>
      </c>
      <c r="AI117" s="16">
        <f t="shared" si="113"/>
        <v>0</v>
      </c>
      <c r="AJ117" s="17">
        <f t="shared" si="114"/>
        <v>0</v>
      </c>
      <c r="AK117" s="16">
        <f t="shared" si="115"/>
        <v>0</v>
      </c>
      <c r="AM117" s="13">
        <f t="shared" si="155"/>
        <v>1</v>
      </c>
      <c r="AN117" s="13">
        <f t="shared" si="156"/>
        <v>0</v>
      </c>
      <c r="AO117" s="13">
        <f t="shared" si="116"/>
        <v>1</v>
      </c>
      <c r="AP117" s="16">
        <f t="shared" si="117"/>
        <v>0</v>
      </c>
      <c r="AQ117" s="17">
        <f t="shared" si="118"/>
        <v>0</v>
      </c>
      <c r="AR117" s="16">
        <f t="shared" si="119"/>
        <v>0</v>
      </c>
      <c r="AT117" s="13">
        <f t="shared" si="157"/>
        <v>1</v>
      </c>
      <c r="AU117" s="13">
        <f t="shared" si="158"/>
        <v>0</v>
      </c>
      <c r="AV117" s="13">
        <f t="shared" si="120"/>
        <v>1</v>
      </c>
      <c r="AW117" s="16">
        <f t="shared" si="121"/>
        <v>0</v>
      </c>
      <c r="AX117" s="17">
        <f t="shared" si="122"/>
        <v>0</v>
      </c>
      <c r="AY117" s="16">
        <f t="shared" si="123"/>
        <v>0</v>
      </c>
      <c r="BA117" s="13">
        <f t="shared" si="159"/>
        <v>1</v>
      </c>
      <c r="BB117" s="13">
        <f t="shared" si="160"/>
        <v>0</v>
      </c>
      <c r="BC117" s="13">
        <f t="shared" si="124"/>
        <v>1</v>
      </c>
      <c r="BD117" s="16">
        <f t="shared" si="125"/>
        <v>0</v>
      </c>
      <c r="BE117" s="17">
        <f t="shared" si="126"/>
        <v>0</v>
      </c>
      <c r="BF117" s="16">
        <f t="shared" si="127"/>
        <v>0</v>
      </c>
      <c r="BH117" s="13">
        <f t="shared" si="161"/>
        <v>1</v>
      </c>
      <c r="BI117" s="13">
        <f t="shared" si="162"/>
        <v>0</v>
      </c>
      <c r="BJ117" s="13">
        <f t="shared" si="128"/>
        <v>1</v>
      </c>
      <c r="BK117" s="16">
        <f t="shared" si="129"/>
        <v>0</v>
      </c>
      <c r="BL117" s="17">
        <f t="shared" si="130"/>
        <v>0</v>
      </c>
      <c r="BM117" s="16">
        <f t="shared" si="131"/>
        <v>0</v>
      </c>
      <c r="BO117" s="13">
        <f t="shared" si="163"/>
        <v>1</v>
      </c>
      <c r="BP117" s="13">
        <f t="shared" si="164"/>
        <v>0</v>
      </c>
      <c r="BQ117" s="13">
        <f t="shared" si="132"/>
        <v>1</v>
      </c>
      <c r="BR117" s="16">
        <f t="shared" si="133"/>
        <v>0</v>
      </c>
      <c r="BS117" s="17">
        <f t="shared" si="134"/>
        <v>0</v>
      </c>
      <c r="BT117" s="16">
        <f t="shared" si="135"/>
        <v>0</v>
      </c>
      <c r="BV117" s="13">
        <f t="shared" si="165"/>
        <v>1</v>
      </c>
      <c r="BW117" s="13">
        <f t="shared" si="166"/>
        <v>0</v>
      </c>
      <c r="BX117" s="13">
        <f t="shared" si="136"/>
        <v>1</v>
      </c>
      <c r="BY117" s="16">
        <f t="shared" si="137"/>
        <v>0</v>
      </c>
      <c r="BZ117" s="17">
        <f t="shared" si="138"/>
        <v>0</v>
      </c>
      <c r="CA117" s="16">
        <f t="shared" si="139"/>
        <v>0</v>
      </c>
      <c r="CC117" s="13">
        <f t="shared" si="167"/>
        <v>1</v>
      </c>
      <c r="CD117" s="13">
        <f t="shared" si="168"/>
        <v>0</v>
      </c>
      <c r="CE117" s="13">
        <f t="shared" si="140"/>
        <v>1</v>
      </c>
      <c r="CF117" s="16">
        <f t="shared" si="141"/>
        <v>0</v>
      </c>
      <c r="CG117" s="17">
        <f t="shared" si="142"/>
        <v>0</v>
      </c>
      <c r="CH117" s="16">
        <f t="shared" si="143"/>
        <v>0</v>
      </c>
      <c r="CJ117" s="13">
        <f t="shared" si="169"/>
        <v>1</v>
      </c>
      <c r="CK117" s="13">
        <f t="shared" si="170"/>
        <v>0</v>
      </c>
      <c r="CL117" s="13">
        <f t="shared" si="144"/>
        <v>1</v>
      </c>
      <c r="CM117" s="16">
        <f t="shared" si="145"/>
        <v>0</v>
      </c>
      <c r="CN117" s="17">
        <f t="shared" si="146"/>
        <v>0</v>
      </c>
      <c r="CO117" s="16">
        <f t="shared" si="147"/>
        <v>0</v>
      </c>
      <c r="CQ117" s="16">
        <f t="shared" si="171"/>
        <v>0</v>
      </c>
      <c r="CR117" s="16">
        <f>CQ117-ROUNDDOWN(コマンド生成ツール!$D$25,0)</f>
        <v>0</v>
      </c>
      <c r="CS117" s="16">
        <v>8</v>
      </c>
    </row>
    <row r="118" spans="2:97" x14ac:dyDescent="0.15">
      <c r="B118" s="8">
        <f t="shared" si="172"/>
        <v>85</v>
      </c>
      <c r="C118" s="8">
        <f t="shared" si="93"/>
        <v>0</v>
      </c>
      <c r="D118" s="8">
        <f t="shared" si="94"/>
        <v>85</v>
      </c>
      <c r="E118" s="16">
        <f t="shared" si="95"/>
        <v>141.58915687682759</v>
      </c>
      <c r="F118" s="13">
        <f t="shared" si="96"/>
        <v>0.99982825075934567</v>
      </c>
      <c r="G118" s="13">
        <f t="shared" si="97"/>
        <v>1.8532916217017061E-2</v>
      </c>
      <c r="H118" s="13">
        <f t="shared" si="98"/>
        <v>0.99931306203298609</v>
      </c>
      <c r="I118" s="13">
        <f t="shared" si="99"/>
        <v>3.705946640545936E-2</v>
      </c>
      <c r="K118" s="13">
        <f t="shared" si="100"/>
        <v>1</v>
      </c>
      <c r="L118" s="13">
        <f t="shared" si="101"/>
        <v>0</v>
      </c>
      <c r="M118" s="13">
        <f t="shared" si="173"/>
        <v>1</v>
      </c>
      <c r="N118" s="16">
        <f t="shared" si="148"/>
        <v>0</v>
      </c>
      <c r="O118" s="17">
        <f t="shared" si="102"/>
        <v>0</v>
      </c>
      <c r="P118" s="16">
        <f t="shared" si="103"/>
        <v>0</v>
      </c>
      <c r="R118" s="13">
        <f t="shared" si="149"/>
        <v>1</v>
      </c>
      <c r="S118" s="13">
        <f t="shared" si="150"/>
        <v>0</v>
      </c>
      <c r="T118" s="13">
        <f t="shared" si="104"/>
        <v>1</v>
      </c>
      <c r="U118" s="16">
        <f t="shared" si="105"/>
        <v>0</v>
      </c>
      <c r="V118" s="17">
        <f t="shared" si="106"/>
        <v>0</v>
      </c>
      <c r="W118" s="16">
        <f t="shared" si="107"/>
        <v>0</v>
      </c>
      <c r="Y118" s="13">
        <f t="shared" si="151"/>
        <v>1</v>
      </c>
      <c r="Z118" s="13">
        <f t="shared" si="152"/>
        <v>0</v>
      </c>
      <c r="AA118" s="13">
        <f t="shared" si="108"/>
        <v>1</v>
      </c>
      <c r="AB118" s="16">
        <f t="shared" si="109"/>
        <v>0</v>
      </c>
      <c r="AC118" s="17">
        <f t="shared" si="110"/>
        <v>0</v>
      </c>
      <c r="AD118" s="16">
        <f t="shared" si="111"/>
        <v>0</v>
      </c>
      <c r="AF118" s="13">
        <f t="shared" si="153"/>
        <v>1</v>
      </c>
      <c r="AG118" s="13">
        <f t="shared" si="154"/>
        <v>0</v>
      </c>
      <c r="AH118" s="13">
        <f t="shared" si="112"/>
        <v>1</v>
      </c>
      <c r="AI118" s="16">
        <f t="shared" si="113"/>
        <v>0</v>
      </c>
      <c r="AJ118" s="17">
        <f t="shared" si="114"/>
        <v>0</v>
      </c>
      <c r="AK118" s="16">
        <f t="shared" si="115"/>
        <v>0</v>
      </c>
      <c r="AM118" s="13">
        <f t="shared" si="155"/>
        <v>1</v>
      </c>
      <c r="AN118" s="13">
        <f t="shared" si="156"/>
        <v>0</v>
      </c>
      <c r="AO118" s="13">
        <f t="shared" si="116"/>
        <v>1</v>
      </c>
      <c r="AP118" s="16">
        <f t="shared" si="117"/>
        <v>0</v>
      </c>
      <c r="AQ118" s="17">
        <f t="shared" si="118"/>
        <v>0</v>
      </c>
      <c r="AR118" s="16">
        <f t="shared" si="119"/>
        <v>0</v>
      </c>
      <c r="AT118" s="13">
        <f t="shared" si="157"/>
        <v>1</v>
      </c>
      <c r="AU118" s="13">
        <f t="shared" si="158"/>
        <v>0</v>
      </c>
      <c r="AV118" s="13">
        <f t="shared" si="120"/>
        <v>1</v>
      </c>
      <c r="AW118" s="16">
        <f t="shared" si="121"/>
        <v>0</v>
      </c>
      <c r="AX118" s="17">
        <f t="shared" si="122"/>
        <v>0</v>
      </c>
      <c r="AY118" s="16">
        <f t="shared" si="123"/>
        <v>0</v>
      </c>
      <c r="BA118" s="13">
        <f t="shared" si="159"/>
        <v>1</v>
      </c>
      <c r="BB118" s="13">
        <f t="shared" si="160"/>
        <v>0</v>
      </c>
      <c r="BC118" s="13">
        <f t="shared" si="124"/>
        <v>1</v>
      </c>
      <c r="BD118" s="16">
        <f t="shared" si="125"/>
        <v>0</v>
      </c>
      <c r="BE118" s="17">
        <f t="shared" si="126"/>
        <v>0</v>
      </c>
      <c r="BF118" s="16">
        <f t="shared" si="127"/>
        <v>0</v>
      </c>
      <c r="BH118" s="13">
        <f t="shared" si="161"/>
        <v>1</v>
      </c>
      <c r="BI118" s="13">
        <f t="shared" si="162"/>
        <v>0</v>
      </c>
      <c r="BJ118" s="13">
        <f t="shared" si="128"/>
        <v>1</v>
      </c>
      <c r="BK118" s="16">
        <f t="shared" si="129"/>
        <v>0</v>
      </c>
      <c r="BL118" s="17">
        <f t="shared" si="130"/>
        <v>0</v>
      </c>
      <c r="BM118" s="16">
        <f t="shared" si="131"/>
        <v>0</v>
      </c>
      <c r="BO118" s="13">
        <f t="shared" si="163"/>
        <v>1</v>
      </c>
      <c r="BP118" s="13">
        <f t="shared" si="164"/>
        <v>0</v>
      </c>
      <c r="BQ118" s="13">
        <f t="shared" si="132"/>
        <v>1</v>
      </c>
      <c r="BR118" s="16">
        <f t="shared" si="133"/>
        <v>0</v>
      </c>
      <c r="BS118" s="17">
        <f t="shared" si="134"/>
        <v>0</v>
      </c>
      <c r="BT118" s="16">
        <f t="shared" si="135"/>
        <v>0</v>
      </c>
      <c r="BV118" s="13">
        <f t="shared" si="165"/>
        <v>1</v>
      </c>
      <c r="BW118" s="13">
        <f t="shared" si="166"/>
        <v>0</v>
      </c>
      <c r="BX118" s="13">
        <f t="shared" si="136"/>
        <v>1</v>
      </c>
      <c r="BY118" s="16">
        <f t="shared" si="137"/>
        <v>0</v>
      </c>
      <c r="BZ118" s="17">
        <f t="shared" si="138"/>
        <v>0</v>
      </c>
      <c r="CA118" s="16">
        <f t="shared" si="139"/>
        <v>0</v>
      </c>
      <c r="CC118" s="13">
        <f t="shared" si="167"/>
        <v>1</v>
      </c>
      <c r="CD118" s="13">
        <f t="shared" si="168"/>
        <v>0</v>
      </c>
      <c r="CE118" s="13">
        <f t="shared" si="140"/>
        <v>1</v>
      </c>
      <c r="CF118" s="16">
        <f t="shared" si="141"/>
        <v>0</v>
      </c>
      <c r="CG118" s="17">
        <f t="shared" si="142"/>
        <v>0</v>
      </c>
      <c r="CH118" s="16">
        <f t="shared" si="143"/>
        <v>0</v>
      </c>
      <c r="CJ118" s="13">
        <f t="shared" si="169"/>
        <v>1</v>
      </c>
      <c r="CK118" s="13">
        <f t="shared" si="170"/>
        <v>0</v>
      </c>
      <c r="CL118" s="13">
        <f t="shared" si="144"/>
        <v>1</v>
      </c>
      <c r="CM118" s="16">
        <f t="shared" si="145"/>
        <v>0</v>
      </c>
      <c r="CN118" s="17">
        <f t="shared" si="146"/>
        <v>0</v>
      </c>
      <c r="CO118" s="16">
        <f t="shared" si="147"/>
        <v>0</v>
      </c>
      <c r="CQ118" s="16">
        <f t="shared" si="171"/>
        <v>0</v>
      </c>
      <c r="CR118" s="16">
        <f>CQ118-ROUNDDOWN(コマンド生成ツール!$D$25,0)</f>
        <v>0</v>
      </c>
      <c r="CS118" s="16">
        <v>8</v>
      </c>
    </row>
    <row r="119" spans="2:97" x14ac:dyDescent="0.15">
      <c r="B119" s="8">
        <f t="shared" si="172"/>
        <v>86</v>
      </c>
      <c r="C119" s="8">
        <f t="shared" si="93"/>
        <v>0</v>
      </c>
      <c r="D119" s="8">
        <f t="shared" si="94"/>
        <v>86</v>
      </c>
      <c r="E119" s="16">
        <f t="shared" si="95"/>
        <v>144.88719201499805</v>
      </c>
      <c r="F119" s="13">
        <f t="shared" si="96"/>
        <v>0.99982015670963065</v>
      </c>
      <c r="G119" s="13">
        <f t="shared" si="97"/>
        <v>1.8964552120456998E-2</v>
      </c>
      <c r="H119" s="13">
        <f t="shared" si="98"/>
        <v>0.99928069152574095</v>
      </c>
      <c r="I119" s="13">
        <f t="shared" si="99"/>
        <v>3.7922282946006546E-2</v>
      </c>
      <c r="K119" s="13">
        <f t="shared" si="100"/>
        <v>1</v>
      </c>
      <c r="L119" s="13">
        <f t="shared" si="101"/>
        <v>0</v>
      </c>
      <c r="M119" s="13">
        <f t="shared" si="173"/>
        <v>1</v>
      </c>
      <c r="N119" s="16">
        <f t="shared" si="148"/>
        <v>0</v>
      </c>
      <c r="O119" s="17">
        <f t="shared" si="102"/>
        <v>0</v>
      </c>
      <c r="P119" s="16">
        <f t="shared" si="103"/>
        <v>0</v>
      </c>
      <c r="R119" s="13">
        <f t="shared" si="149"/>
        <v>1</v>
      </c>
      <c r="S119" s="13">
        <f t="shared" si="150"/>
        <v>0</v>
      </c>
      <c r="T119" s="13">
        <f t="shared" si="104"/>
        <v>1</v>
      </c>
      <c r="U119" s="16">
        <f t="shared" si="105"/>
        <v>0</v>
      </c>
      <c r="V119" s="17">
        <f t="shared" si="106"/>
        <v>0</v>
      </c>
      <c r="W119" s="16">
        <f t="shared" si="107"/>
        <v>0</v>
      </c>
      <c r="Y119" s="13">
        <f t="shared" si="151"/>
        <v>1</v>
      </c>
      <c r="Z119" s="13">
        <f t="shared" si="152"/>
        <v>0</v>
      </c>
      <c r="AA119" s="13">
        <f t="shared" si="108"/>
        <v>1</v>
      </c>
      <c r="AB119" s="16">
        <f t="shared" si="109"/>
        <v>0</v>
      </c>
      <c r="AC119" s="17">
        <f t="shared" si="110"/>
        <v>0</v>
      </c>
      <c r="AD119" s="16">
        <f t="shared" si="111"/>
        <v>0</v>
      </c>
      <c r="AF119" s="13">
        <f t="shared" si="153"/>
        <v>1</v>
      </c>
      <c r="AG119" s="13">
        <f t="shared" si="154"/>
        <v>0</v>
      </c>
      <c r="AH119" s="13">
        <f t="shared" si="112"/>
        <v>1</v>
      </c>
      <c r="AI119" s="16">
        <f t="shared" si="113"/>
        <v>0</v>
      </c>
      <c r="AJ119" s="17">
        <f t="shared" si="114"/>
        <v>0</v>
      </c>
      <c r="AK119" s="16">
        <f t="shared" si="115"/>
        <v>0</v>
      </c>
      <c r="AM119" s="13">
        <f t="shared" si="155"/>
        <v>1</v>
      </c>
      <c r="AN119" s="13">
        <f t="shared" si="156"/>
        <v>0</v>
      </c>
      <c r="AO119" s="13">
        <f t="shared" si="116"/>
        <v>1</v>
      </c>
      <c r="AP119" s="16">
        <f t="shared" si="117"/>
        <v>0</v>
      </c>
      <c r="AQ119" s="17">
        <f t="shared" si="118"/>
        <v>0</v>
      </c>
      <c r="AR119" s="16">
        <f t="shared" si="119"/>
        <v>0</v>
      </c>
      <c r="AT119" s="13">
        <f t="shared" si="157"/>
        <v>1</v>
      </c>
      <c r="AU119" s="13">
        <f t="shared" si="158"/>
        <v>0</v>
      </c>
      <c r="AV119" s="13">
        <f t="shared" si="120"/>
        <v>1</v>
      </c>
      <c r="AW119" s="16">
        <f t="shared" si="121"/>
        <v>0</v>
      </c>
      <c r="AX119" s="17">
        <f t="shared" si="122"/>
        <v>0</v>
      </c>
      <c r="AY119" s="16">
        <f t="shared" si="123"/>
        <v>0</v>
      </c>
      <c r="BA119" s="13">
        <f t="shared" si="159"/>
        <v>1</v>
      </c>
      <c r="BB119" s="13">
        <f t="shared" si="160"/>
        <v>0</v>
      </c>
      <c r="BC119" s="13">
        <f t="shared" si="124"/>
        <v>1</v>
      </c>
      <c r="BD119" s="16">
        <f t="shared" si="125"/>
        <v>0</v>
      </c>
      <c r="BE119" s="17">
        <f t="shared" si="126"/>
        <v>0</v>
      </c>
      <c r="BF119" s="16">
        <f t="shared" si="127"/>
        <v>0</v>
      </c>
      <c r="BH119" s="13">
        <f t="shared" si="161"/>
        <v>1</v>
      </c>
      <c r="BI119" s="13">
        <f t="shared" si="162"/>
        <v>0</v>
      </c>
      <c r="BJ119" s="13">
        <f t="shared" si="128"/>
        <v>1</v>
      </c>
      <c r="BK119" s="16">
        <f t="shared" si="129"/>
        <v>0</v>
      </c>
      <c r="BL119" s="17">
        <f t="shared" si="130"/>
        <v>0</v>
      </c>
      <c r="BM119" s="16">
        <f t="shared" si="131"/>
        <v>0</v>
      </c>
      <c r="BO119" s="13">
        <f t="shared" si="163"/>
        <v>1</v>
      </c>
      <c r="BP119" s="13">
        <f t="shared" si="164"/>
        <v>0</v>
      </c>
      <c r="BQ119" s="13">
        <f t="shared" si="132"/>
        <v>1</v>
      </c>
      <c r="BR119" s="16">
        <f t="shared" si="133"/>
        <v>0</v>
      </c>
      <c r="BS119" s="17">
        <f t="shared" si="134"/>
        <v>0</v>
      </c>
      <c r="BT119" s="16">
        <f t="shared" si="135"/>
        <v>0</v>
      </c>
      <c r="BV119" s="13">
        <f t="shared" si="165"/>
        <v>1</v>
      </c>
      <c r="BW119" s="13">
        <f t="shared" si="166"/>
        <v>0</v>
      </c>
      <c r="BX119" s="13">
        <f t="shared" si="136"/>
        <v>1</v>
      </c>
      <c r="BY119" s="16">
        <f t="shared" si="137"/>
        <v>0</v>
      </c>
      <c r="BZ119" s="17">
        <f t="shared" si="138"/>
        <v>0</v>
      </c>
      <c r="CA119" s="16">
        <f t="shared" si="139"/>
        <v>0</v>
      </c>
      <c r="CC119" s="13">
        <f t="shared" si="167"/>
        <v>1</v>
      </c>
      <c r="CD119" s="13">
        <f t="shared" si="168"/>
        <v>0</v>
      </c>
      <c r="CE119" s="13">
        <f t="shared" si="140"/>
        <v>1</v>
      </c>
      <c r="CF119" s="16">
        <f t="shared" si="141"/>
        <v>0</v>
      </c>
      <c r="CG119" s="17">
        <f t="shared" si="142"/>
        <v>0</v>
      </c>
      <c r="CH119" s="16">
        <f t="shared" si="143"/>
        <v>0</v>
      </c>
      <c r="CJ119" s="13">
        <f t="shared" si="169"/>
        <v>1</v>
      </c>
      <c r="CK119" s="13">
        <f t="shared" si="170"/>
        <v>0</v>
      </c>
      <c r="CL119" s="13">
        <f t="shared" si="144"/>
        <v>1</v>
      </c>
      <c r="CM119" s="16">
        <f t="shared" si="145"/>
        <v>0</v>
      </c>
      <c r="CN119" s="17">
        <f t="shared" si="146"/>
        <v>0</v>
      </c>
      <c r="CO119" s="16">
        <f t="shared" si="147"/>
        <v>0</v>
      </c>
      <c r="CQ119" s="16">
        <f t="shared" si="171"/>
        <v>0</v>
      </c>
      <c r="CR119" s="16">
        <f>CQ119-ROUNDDOWN(コマンド生成ツール!$D$25,0)</f>
        <v>0</v>
      </c>
      <c r="CS119" s="16">
        <v>8</v>
      </c>
    </row>
    <row r="120" spans="2:97" x14ac:dyDescent="0.15">
      <c r="B120" s="8">
        <f t="shared" si="172"/>
        <v>87</v>
      </c>
      <c r="C120" s="8">
        <f t="shared" si="93"/>
        <v>0</v>
      </c>
      <c r="D120" s="8">
        <f t="shared" si="94"/>
        <v>87</v>
      </c>
      <c r="E120" s="16">
        <f t="shared" si="95"/>
        <v>148.26204826018352</v>
      </c>
      <c r="F120" s="13">
        <f t="shared" si="96"/>
        <v>0.99981168122251263</v>
      </c>
      <c r="G120" s="13">
        <f t="shared" si="97"/>
        <v>1.940623845604442E-2</v>
      </c>
      <c r="H120" s="13">
        <f t="shared" si="98"/>
        <v>0.99924679581797426</v>
      </c>
      <c r="I120" s="13">
        <f t="shared" si="99"/>
        <v>3.8805167793885494E-2</v>
      </c>
      <c r="K120" s="13">
        <f t="shared" si="100"/>
        <v>1</v>
      </c>
      <c r="L120" s="13">
        <f t="shared" si="101"/>
        <v>0</v>
      </c>
      <c r="M120" s="13">
        <f t="shared" si="173"/>
        <v>1</v>
      </c>
      <c r="N120" s="16">
        <f t="shared" si="148"/>
        <v>0</v>
      </c>
      <c r="O120" s="17">
        <f t="shared" si="102"/>
        <v>0</v>
      </c>
      <c r="P120" s="16">
        <f t="shared" si="103"/>
        <v>0</v>
      </c>
      <c r="R120" s="13">
        <f t="shared" si="149"/>
        <v>1</v>
      </c>
      <c r="S120" s="13">
        <f t="shared" si="150"/>
        <v>0</v>
      </c>
      <c r="T120" s="13">
        <f t="shared" si="104"/>
        <v>1</v>
      </c>
      <c r="U120" s="16">
        <f t="shared" si="105"/>
        <v>0</v>
      </c>
      <c r="V120" s="17">
        <f t="shared" si="106"/>
        <v>0</v>
      </c>
      <c r="W120" s="16">
        <f t="shared" si="107"/>
        <v>0</v>
      </c>
      <c r="Y120" s="13">
        <f t="shared" si="151"/>
        <v>1</v>
      </c>
      <c r="Z120" s="13">
        <f t="shared" si="152"/>
        <v>0</v>
      </c>
      <c r="AA120" s="13">
        <f t="shared" si="108"/>
        <v>1</v>
      </c>
      <c r="AB120" s="16">
        <f t="shared" si="109"/>
        <v>0</v>
      </c>
      <c r="AC120" s="17">
        <f t="shared" si="110"/>
        <v>0</v>
      </c>
      <c r="AD120" s="16">
        <f t="shared" si="111"/>
        <v>0</v>
      </c>
      <c r="AF120" s="13">
        <f t="shared" si="153"/>
        <v>1</v>
      </c>
      <c r="AG120" s="13">
        <f t="shared" si="154"/>
        <v>0</v>
      </c>
      <c r="AH120" s="13">
        <f t="shared" si="112"/>
        <v>1</v>
      </c>
      <c r="AI120" s="16">
        <f t="shared" si="113"/>
        <v>0</v>
      </c>
      <c r="AJ120" s="17">
        <f t="shared" si="114"/>
        <v>0</v>
      </c>
      <c r="AK120" s="16">
        <f t="shared" si="115"/>
        <v>0</v>
      </c>
      <c r="AM120" s="13">
        <f t="shared" si="155"/>
        <v>1</v>
      </c>
      <c r="AN120" s="13">
        <f t="shared" si="156"/>
        <v>0</v>
      </c>
      <c r="AO120" s="13">
        <f t="shared" si="116"/>
        <v>1</v>
      </c>
      <c r="AP120" s="16">
        <f t="shared" si="117"/>
        <v>0</v>
      </c>
      <c r="AQ120" s="17">
        <f t="shared" si="118"/>
        <v>0</v>
      </c>
      <c r="AR120" s="16">
        <f t="shared" si="119"/>
        <v>0</v>
      </c>
      <c r="AT120" s="13">
        <f t="shared" si="157"/>
        <v>1</v>
      </c>
      <c r="AU120" s="13">
        <f t="shared" si="158"/>
        <v>0</v>
      </c>
      <c r="AV120" s="13">
        <f t="shared" si="120"/>
        <v>1</v>
      </c>
      <c r="AW120" s="16">
        <f t="shared" si="121"/>
        <v>0</v>
      </c>
      <c r="AX120" s="17">
        <f t="shared" si="122"/>
        <v>0</v>
      </c>
      <c r="AY120" s="16">
        <f t="shared" si="123"/>
        <v>0</v>
      </c>
      <c r="BA120" s="13">
        <f t="shared" si="159"/>
        <v>1</v>
      </c>
      <c r="BB120" s="13">
        <f t="shared" si="160"/>
        <v>0</v>
      </c>
      <c r="BC120" s="13">
        <f t="shared" si="124"/>
        <v>1</v>
      </c>
      <c r="BD120" s="16">
        <f t="shared" si="125"/>
        <v>0</v>
      </c>
      <c r="BE120" s="17">
        <f t="shared" si="126"/>
        <v>0</v>
      </c>
      <c r="BF120" s="16">
        <f t="shared" si="127"/>
        <v>0</v>
      </c>
      <c r="BH120" s="13">
        <f t="shared" si="161"/>
        <v>1</v>
      </c>
      <c r="BI120" s="13">
        <f t="shared" si="162"/>
        <v>0</v>
      </c>
      <c r="BJ120" s="13">
        <f t="shared" si="128"/>
        <v>1</v>
      </c>
      <c r="BK120" s="16">
        <f t="shared" si="129"/>
        <v>0</v>
      </c>
      <c r="BL120" s="17">
        <f t="shared" si="130"/>
        <v>0</v>
      </c>
      <c r="BM120" s="16">
        <f t="shared" si="131"/>
        <v>0</v>
      </c>
      <c r="BO120" s="13">
        <f t="shared" si="163"/>
        <v>1</v>
      </c>
      <c r="BP120" s="13">
        <f t="shared" si="164"/>
        <v>0</v>
      </c>
      <c r="BQ120" s="13">
        <f t="shared" si="132"/>
        <v>1</v>
      </c>
      <c r="BR120" s="16">
        <f t="shared" si="133"/>
        <v>0</v>
      </c>
      <c r="BS120" s="17">
        <f t="shared" si="134"/>
        <v>0</v>
      </c>
      <c r="BT120" s="16">
        <f t="shared" si="135"/>
        <v>0</v>
      </c>
      <c r="BV120" s="13">
        <f t="shared" si="165"/>
        <v>1</v>
      </c>
      <c r="BW120" s="13">
        <f t="shared" si="166"/>
        <v>0</v>
      </c>
      <c r="BX120" s="13">
        <f t="shared" si="136"/>
        <v>1</v>
      </c>
      <c r="BY120" s="16">
        <f t="shared" si="137"/>
        <v>0</v>
      </c>
      <c r="BZ120" s="17">
        <f t="shared" si="138"/>
        <v>0</v>
      </c>
      <c r="CA120" s="16">
        <f t="shared" si="139"/>
        <v>0</v>
      </c>
      <c r="CC120" s="13">
        <f t="shared" si="167"/>
        <v>1</v>
      </c>
      <c r="CD120" s="13">
        <f t="shared" si="168"/>
        <v>0</v>
      </c>
      <c r="CE120" s="13">
        <f t="shared" si="140"/>
        <v>1</v>
      </c>
      <c r="CF120" s="16">
        <f t="shared" si="141"/>
        <v>0</v>
      </c>
      <c r="CG120" s="17">
        <f t="shared" si="142"/>
        <v>0</v>
      </c>
      <c r="CH120" s="16">
        <f t="shared" si="143"/>
        <v>0</v>
      </c>
      <c r="CJ120" s="13">
        <f t="shared" si="169"/>
        <v>1</v>
      </c>
      <c r="CK120" s="13">
        <f t="shared" si="170"/>
        <v>0</v>
      </c>
      <c r="CL120" s="13">
        <f t="shared" si="144"/>
        <v>1</v>
      </c>
      <c r="CM120" s="16">
        <f t="shared" si="145"/>
        <v>0</v>
      </c>
      <c r="CN120" s="17">
        <f t="shared" si="146"/>
        <v>0</v>
      </c>
      <c r="CO120" s="16">
        <f t="shared" si="147"/>
        <v>0</v>
      </c>
      <c r="CQ120" s="16">
        <f t="shared" si="171"/>
        <v>0</v>
      </c>
      <c r="CR120" s="16">
        <f>CQ120-ROUNDDOWN(コマンド生成ツール!$D$25,0)</f>
        <v>0</v>
      </c>
      <c r="CS120" s="16">
        <v>8</v>
      </c>
    </row>
    <row r="121" spans="2:97" x14ac:dyDescent="0.15">
      <c r="B121" s="8">
        <f t="shared" si="172"/>
        <v>88</v>
      </c>
      <c r="C121" s="8">
        <f t="shared" si="93"/>
        <v>0</v>
      </c>
      <c r="D121" s="8">
        <f t="shared" si="94"/>
        <v>88</v>
      </c>
      <c r="E121" s="16">
        <f t="shared" si="95"/>
        <v>151.71551500583675</v>
      </c>
      <c r="F121" s="13">
        <f t="shared" si="96"/>
        <v>0.9998028063236587</v>
      </c>
      <c r="G121" s="13">
        <f t="shared" si="97"/>
        <v>1.9858209066695415E-2</v>
      </c>
      <c r="H121" s="13">
        <f t="shared" si="98"/>
        <v>0.99921130306532679</v>
      </c>
      <c r="I121" s="13">
        <f t="shared" si="99"/>
        <v>3.9708586306887998E-2</v>
      </c>
      <c r="K121" s="13">
        <f t="shared" si="100"/>
        <v>1</v>
      </c>
      <c r="L121" s="13">
        <f t="shared" si="101"/>
        <v>0</v>
      </c>
      <c r="M121" s="13">
        <f t="shared" si="173"/>
        <v>1</v>
      </c>
      <c r="N121" s="16">
        <f t="shared" si="148"/>
        <v>0</v>
      </c>
      <c r="O121" s="17">
        <f t="shared" si="102"/>
        <v>0</v>
      </c>
      <c r="P121" s="16">
        <f t="shared" si="103"/>
        <v>0</v>
      </c>
      <c r="R121" s="13">
        <f t="shared" si="149"/>
        <v>1</v>
      </c>
      <c r="S121" s="13">
        <f t="shared" si="150"/>
        <v>0</v>
      </c>
      <c r="T121" s="13">
        <f t="shared" si="104"/>
        <v>1</v>
      </c>
      <c r="U121" s="16">
        <f t="shared" si="105"/>
        <v>0</v>
      </c>
      <c r="V121" s="17">
        <f t="shared" si="106"/>
        <v>0</v>
      </c>
      <c r="W121" s="16">
        <f t="shared" si="107"/>
        <v>0</v>
      </c>
      <c r="Y121" s="13">
        <f t="shared" si="151"/>
        <v>1</v>
      </c>
      <c r="Z121" s="13">
        <f t="shared" si="152"/>
        <v>0</v>
      </c>
      <c r="AA121" s="13">
        <f t="shared" si="108"/>
        <v>1</v>
      </c>
      <c r="AB121" s="16">
        <f t="shared" si="109"/>
        <v>0</v>
      </c>
      <c r="AC121" s="17">
        <f t="shared" si="110"/>
        <v>0</v>
      </c>
      <c r="AD121" s="16">
        <f t="shared" si="111"/>
        <v>0</v>
      </c>
      <c r="AF121" s="13">
        <f t="shared" si="153"/>
        <v>1</v>
      </c>
      <c r="AG121" s="13">
        <f t="shared" si="154"/>
        <v>0</v>
      </c>
      <c r="AH121" s="13">
        <f t="shared" si="112"/>
        <v>1</v>
      </c>
      <c r="AI121" s="16">
        <f t="shared" si="113"/>
        <v>0</v>
      </c>
      <c r="AJ121" s="17">
        <f t="shared" si="114"/>
        <v>0</v>
      </c>
      <c r="AK121" s="16">
        <f t="shared" si="115"/>
        <v>0</v>
      </c>
      <c r="AM121" s="13">
        <f t="shared" si="155"/>
        <v>1</v>
      </c>
      <c r="AN121" s="13">
        <f t="shared" si="156"/>
        <v>0</v>
      </c>
      <c r="AO121" s="13">
        <f t="shared" si="116"/>
        <v>1</v>
      </c>
      <c r="AP121" s="16">
        <f t="shared" si="117"/>
        <v>0</v>
      </c>
      <c r="AQ121" s="17">
        <f t="shared" si="118"/>
        <v>0</v>
      </c>
      <c r="AR121" s="16">
        <f t="shared" si="119"/>
        <v>0</v>
      </c>
      <c r="AT121" s="13">
        <f t="shared" si="157"/>
        <v>1</v>
      </c>
      <c r="AU121" s="13">
        <f t="shared" si="158"/>
        <v>0</v>
      </c>
      <c r="AV121" s="13">
        <f t="shared" si="120"/>
        <v>1</v>
      </c>
      <c r="AW121" s="16">
        <f t="shared" si="121"/>
        <v>0</v>
      </c>
      <c r="AX121" s="17">
        <f t="shared" si="122"/>
        <v>0</v>
      </c>
      <c r="AY121" s="16">
        <f t="shared" si="123"/>
        <v>0</v>
      </c>
      <c r="BA121" s="13">
        <f t="shared" si="159"/>
        <v>1</v>
      </c>
      <c r="BB121" s="13">
        <f t="shared" si="160"/>
        <v>0</v>
      </c>
      <c r="BC121" s="13">
        <f t="shared" si="124"/>
        <v>1</v>
      </c>
      <c r="BD121" s="16">
        <f t="shared" si="125"/>
        <v>0</v>
      </c>
      <c r="BE121" s="17">
        <f t="shared" si="126"/>
        <v>0</v>
      </c>
      <c r="BF121" s="16">
        <f t="shared" si="127"/>
        <v>0</v>
      </c>
      <c r="BH121" s="13">
        <f t="shared" si="161"/>
        <v>1</v>
      </c>
      <c r="BI121" s="13">
        <f t="shared" si="162"/>
        <v>0</v>
      </c>
      <c r="BJ121" s="13">
        <f t="shared" si="128"/>
        <v>1</v>
      </c>
      <c r="BK121" s="16">
        <f t="shared" si="129"/>
        <v>0</v>
      </c>
      <c r="BL121" s="17">
        <f t="shared" si="130"/>
        <v>0</v>
      </c>
      <c r="BM121" s="16">
        <f t="shared" si="131"/>
        <v>0</v>
      </c>
      <c r="BO121" s="13">
        <f t="shared" si="163"/>
        <v>1</v>
      </c>
      <c r="BP121" s="13">
        <f t="shared" si="164"/>
        <v>0</v>
      </c>
      <c r="BQ121" s="13">
        <f t="shared" si="132"/>
        <v>1</v>
      </c>
      <c r="BR121" s="16">
        <f t="shared" si="133"/>
        <v>0</v>
      </c>
      <c r="BS121" s="17">
        <f t="shared" si="134"/>
        <v>0</v>
      </c>
      <c r="BT121" s="16">
        <f t="shared" si="135"/>
        <v>0</v>
      </c>
      <c r="BV121" s="13">
        <f t="shared" si="165"/>
        <v>1</v>
      </c>
      <c r="BW121" s="13">
        <f t="shared" si="166"/>
        <v>0</v>
      </c>
      <c r="BX121" s="13">
        <f t="shared" si="136"/>
        <v>1</v>
      </c>
      <c r="BY121" s="16">
        <f t="shared" si="137"/>
        <v>0</v>
      </c>
      <c r="BZ121" s="17">
        <f t="shared" si="138"/>
        <v>0</v>
      </c>
      <c r="CA121" s="16">
        <f t="shared" si="139"/>
        <v>0</v>
      </c>
      <c r="CC121" s="13">
        <f t="shared" si="167"/>
        <v>1</v>
      </c>
      <c r="CD121" s="13">
        <f t="shared" si="168"/>
        <v>0</v>
      </c>
      <c r="CE121" s="13">
        <f t="shared" si="140"/>
        <v>1</v>
      </c>
      <c r="CF121" s="16">
        <f t="shared" si="141"/>
        <v>0</v>
      </c>
      <c r="CG121" s="17">
        <f t="shared" si="142"/>
        <v>0</v>
      </c>
      <c r="CH121" s="16">
        <f t="shared" si="143"/>
        <v>0</v>
      </c>
      <c r="CJ121" s="13">
        <f t="shared" si="169"/>
        <v>1</v>
      </c>
      <c r="CK121" s="13">
        <f t="shared" si="170"/>
        <v>0</v>
      </c>
      <c r="CL121" s="13">
        <f t="shared" si="144"/>
        <v>1</v>
      </c>
      <c r="CM121" s="16">
        <f t="shared" si="145"/>
        <v>0</v>
      </c>
      <c r="CN121" s="17">
        <f t="shared" si="146"/>
        <v>0</v>
      </c>
      <c r="CO121" s="16">
        <f t="shared" si="147"/>
        <v>0</v>
      </c>
      <c r="CQ121" s="16">
        <f t="shared" si="171"/>
        <v>0</v>
      </c>
      <c r="CR121" s="16">
        <f>CQ121-ROUNDDOWN(コマンド生成ツール!$D$25,0)</f>
        <v>0</v>
      </c>
      <c r="CS121" s="16">
        <v>8</v>
      </c>
    </row>
    <row r="122" spans="2:97" x14ac:dyDescent="0.15">
      <c r="B122" s="8">
        <f t="shared" si="172"/>
        <v>89</v>
      </c>
      <c r="C122" s="8">
        <f t="shared" si="93"/>
        <v>0</v>
      </c>
      <c r="D122" s="8">
        <f t="shared" si="94"/>
        <v>89</v>
      </c>
      <c r="E122" s="16">
        <f t="shared" si="95"/>
        <v>155.24942332573841</v>
      </c>
      <c r="F122" s="13">
        <f t="shared" si="96"/>
        <v>0.99979351319185006</v>
      </c>
      <c r="G122" s="13">
        <f t="shared" si="97"/>
        <v>2.0320703223510459E-2</v>
      </c>
      <c r="H122" s="13">
        <f t="shared" si="98"/>
        <v>0.99917413804100408</v>
      </c>
      <c r="I122" s="13">
        <f t="shared" si="99"/>
        <v>4.063301453272495E-2</v>
      </c>
      <c r="K122" s="13">
        <f t="shared" si="100"/>
        <v>1</v>
      </c>
      <c r="L122" s="13">
        <f t="shared" si="101"/>
        <v>0</v>
      </c>
      <c r="M122" s="13">
        <f t="shared" si="173"/>
        <v>1</v>
      </c>
      <c r="N122" s="16">
        <f t="shared" si="148"/>
        <v>0</v>
      </c>
      <c r="O122" s="17">
        <f t="shared" si="102"/>
        <v>0</v>
      </c>
      <c r="P122" s="16">
        <f t="shared" si="103"/>
        <v>0</v>
      </c>
      <c r="R122" s="13">
        <f t="shared" si="149"/>
        <v>1</v>
      </c>
      <c r="S122" s="13">
        <f t="shared" si="150"/>
        <v>0</v>
      </c>
      <c r="T122" s="13">
        <f t="shared" si="104"/>
        <v>1</v>
      </c>
      <c r="U122" s="16">
        <f t="shared" si="105"/>
        <v>0</v>
      </c>
      <c r="V122" s="17">
        <f t="shared" si="106"/>
        <v>0</v>
      </c>
      <c r="W122" s="16">
        <f t="shared" si="107"/>
        <v>0</v>
      </c>
      <c r="Y122" s="13">
        <f t="shared" si="151"/>
        <v>1</v>
      </c>
      <c r="Z122" s="13">
        <f t="shared" si="152"/>
        <v>0</v>
      </c>
      <c r="AA122" s="13">
        <f t="shared" si="108"/>
        <v>1</v>
      </c>
      <c r="AB122" s="16">
        <f t="shared" si="109"/>
        <v>0</v>
      </c>
      <c r="AC122" s="17">
        <f t="shared" si="110"/>
        <v>0</v>
      </c>
      <c r="AD122" s="16">
        <f t="shared" si="111"/>
        <v>0</v>
      </c>
      <c r="AF122" s="13">
        <f t="shared" si="153"/>
        <v>1</v>
      </c>
      <c r="AG122" s="13">
        <f t="shared" si="154"/>
        <v>0</v>
      </c>
      <c r="AH122" s="13">
        <f t="shared" si="112"/>
        <v>1</v>
      </c>
      <c r="AI122" s="16">
        <f t="shared" si="113"/>
        <v>0</v>
      </c>
      <c r="AJ122" s="17">
        <f t="shared" si="114"/>
        <v>0</v>
      </c>
      <c r="AK122" s="16">
        <f t="shared" si="115"/>
        <v>0</v>
      </c>
      <c r="AM122" s="13">
        <f t="shared" si="155"/>
        <v>1</v>
      </c>
      <c r="AN122" s="13">
        <f t="shared" si="156"/>
        <v>0</v>
      </c>
      <c r="AO122" s="13">
        <f t="shared" si="116"/>
        <v>1</v>
      </c>
      <c r="AP122" s="16">
        <f t="shared" si="117"/>
        <v>0</v>
      </c>
      <c r="AQ122" s="17">
        <f t="shared" si="118"/>
        <v>0</v>
      </c>
      <c r="AR122" s="16">
        <f t="shared" si="119"/>
        <v>0</v>
      </c>
      <c r="AT122" s="13">
        <f t="shared" si="157"/>
        <v>1</v>
      </c>
      <c r="AU122" s="13">
        <f t="shared" si="158"/>
        <v>0</v>
      </c>
      <c r="AV122" s="13">
        <f t="shared" si="120"/>
        <v>1</v>
      </c>
      <c r="AW122" s="16">
        <f t="shared" si="121"/>
        <v>0</v>
      </c>
      <c r="AX122" s="17">
        <f t="shared" si="122"/>
        <v>0</v>
      </c>
      <c r="AY122" s="16">
        <f t="shared" si="123"/>
        <v>0</v>
      </c>
      <c r="BA122" s="13">
        <f t="shared" si="159"/>
        <v>1</v>
      </c>
      <c r="BB122" s="13">
        <f t="shared" si="160"/>
        <v>0</v>
      </c>
      <c r="BC122" s="13">
        <f t="shared" si="124"/>
        <v>1</v>
      </c>
      <c r="BD122" s="16">
        <f t="shared" si="125"/>
        <v>0</v>
      </c>
      <c r="BE122" s="17">
        <f t="shared" si="126"/>
        <v>0</v>
      </c>
      <c r="BF122" s="16">
        <f t="shared" si="127"/>
        <v>0</v>
      </c>
      <c r="BH122" s="13">
        <f t="shared" si="161"/>
        <v>1</v>
      </c>
      <c r="BI122" s="13">
        <f t="shared" si="162"/>
        <v>0</v>
      </c>
      <c r="BJ122" s="13">
        <f t="shared" si="128"/>
        <v>1</v>
      </c>
      <c r="BK122" s="16">
        <f t="shared" si="129"/>
        <v>0</v>
      </c>
      <c r="BL122" s="17">
        <f t="shared" si="130"/>
        <v>0</v>
      </c>
      <c r="BM122" s="16">
        <f t="shared" si="131"/>
        <v>0</v>
      </c>
      <c r="BO122" s="13">
        <f t="shared" si="163"/>
        <v>1</v>
      </c>
      <c r="BP122" s="13">
        <f t="shared" si="164"/>
        <v>0</v>
      </c>
      <c r="BQ122" s="13">
        <f t="shared" si="132"/>
        <v>1</v>
      </c>
      <c r="BR122" s="16">
        <f t="shared" si="133"/>
        <v>0</v>
      </c>
      <c r="BS122" s="17">
        <f t="shared" si="134"/>
        <v>0</v>
      </c>
      <c r="BT122" s="16">
        <f t="shared" si="135"/>
        <v>0</v>
      </c>
      <c r="BV122" s="13">
        <f t="shared" si="165"/>
        <v>1</v>
      </c>
      <c r="BW122" s="13">
        <f t="shared" si="166"/>
        <v>0</v>
      </c>
      <c r="BX122" s="13">
        <f t="shared" si="136"/>
        <v>1</v>
      </c>
      <c r="BY122" s="16">
        <f t="shared" si="137"/>
        <v>0</v>
      </c>
      <c r="BZ122" s="17">
        <f t="shared" si="138"/>
        <v>0</v>
      </c>
      <c r="CA122" s="16">
        <f t="shared" si="139"/>
        <v>0</v>
      </c>
      <c r="CC122" s="13">
        <f t="shared" si="167"/>
        <v>1</v>
      </c>
      <c r="CD122" s="13">
        <f t="shared" si="168"/>
        <v>0</v>
      </c>
      <c r="CE122" s="13">
        <f t="shared" si="140"/>
        <v>1</v>
      </c>
      <c r="CF122" s="16">
        <f t="shared" si="141"/>
        <v>0</v>
      </c>
      <c r="CG122" s="17">
        <f t="shared" si="142"/>
        <v>0</v>
      </c>
      <c r="CH122" s="16">
        <f t="shared" si="143"/>
        <v>0</v>
      </c>
      <c r="CJ122" s="13">
        <f t="shared" si="169"/>
        <v>1</v>
      </c>
      <c r="CK122" s="13">
        <f t="shared" si="170"/>
        <v>0</v>
      </c>
      <c r="CL122" s="13">
        <f t="shared" si="144"/>
        <v>1</v>
      </c>
      <c r="CM122" s="16">
        <f t="shared" si="145"/>
        <v>0</v>
      </c>
      <c r="CN122" s="17">
        <f t="shared" si="146"/>
        <v>0</v>
      </c>
      <c r="CO122" s="16">
        <f t="shared" si="147"/>
        <v>0</v>
      </c>
      <c r="CQ122" s="16">
        <f t="shared" si="171"/>
        <v>0</v>
      </c>
      <c r="CR122" s="16">
        <f>CQ122-ROUNDDOWN(コマンド生成ツール!$D$25,0)</f>
        <v>0</v>
      </c>
      <c r="CS122" s="16">
        <v>8</v>
      </c>
    </row>
    <row r="123" spans="2:97" x14ac:dyDescent="0.15">
      <c r="B123" s="8">
        <f t="shared" si="172"/>
        <v>90</v>
      </c>
      <c r="C123" s="8">
        <f t="shared" si="93"/>
        <v>0</v>
      </c>
      <c r="D123" s="8">
        <f t="shared" si="94"/>
        <v>90</v>
      </c>
      <c r="E123" s="16">
        <f t="shared" si="95"/>
        <v>158.86564694485634</v>
      </c>
      <c r="F123" s="13">
        <f t="shared" si="96"/>
        <v>0.99978378211908969</v>
      </c>
      <c r="G123" s="13">
        <f t="shared" si="97"/>
        <v>2.0793965750874603E-2</v>
      </c>
      <c r="H123" s="13">
        <f t="shared" si="98"/>
        <v>0.9991352219767029</v>
      </c>
      <c r="I123" s="13">
        <f t="shared" si="99"/>
        <v>4.1578939447328454E-2</v>
      </c>
      <c r="K123" s="13">
        <f t="shared" si="100"/>
        <v>1</v>
      </c>
      <c r="L123" s="13">
        <f t="shared" si="101"/>
        <v>0</v>
      </c>
      <c r="M123" s="13">
        <f t="shared" si="173"/>
        <v>1</v>
      </c>
      <c r="N123" s="16">
        <f t="shared" si="148"/>
        <v>0</v>
      </c>
      <c r="O123" s="17">
        <f t="shared" si="102"/>
        <v>0</v>
      </c>
      <c r="P123" s="16">
        <f t="shared" si="103"/>
        <v>0</v>
      </c>
      <c r="R123" s="13">
        <f t="shared" si="149"/>
        <v>1</v>
      </c>
      <c r="S123" s="13">
        <f t="shared" si="150"/>
        <v>0</v>
      </c>
      <c r="T123" s="13">
        <f t="shared" si="104"/>
        <v>1</v>
      </c>
      <c r="U123" s="16">
        <f t="shared" si="105"/>
        <v>0</v>
      </c>
      <c r="V123" s="17">
        <f t="shared" si="106"/>
        <v>0</v>
      </c>
      <c r="W123" s="16">
        <f t="shared" si="107"/>
        <v>0</v>
      </c>
      <c r="Y123" s="13">
        <f t="shared" si="151"/>
        <v>1</v>
      </c>
      <c r="Z123" s="13">
        <f t="shared" si="152"/>
        <v>0</v>
      </c>
      <c r="AA123" s="13">
        <f t="shared" si="108"/>
        <v>1</v>
      </c>
      <c r="AB123" s="16">
        <f t="shared" si="109"/>
        <v>0</v>
      </c>
      <c r="AC123" s="17">
        <f t="shared" si="110"/>
        <v>0</v>
      </c>
      <c r="AD123" s="16">
        <f t="shared" si="111"/>
        <v>0</v>
      </c>
      <c r="AF123" s="13">
        <f t="shared" si="153"/>
        <v>1</v>
      </c>
      <c r="AG123" s="13">
        <f t="shared" si="154"/>
        <v>0</v>
      </c>
      <c r="AH123" s="13">
        <f t="shared" si="112"/>
        <v>1</v>
      </c>
      <c r="AI123" s="16">
        <f t="shared" si="113"/>
        <v>0</v>
      </c>
      <c r="AJ123" s="17">
        <f t="shared" si="114"/>
        <v>0</v>
      </c>
      <c r="AK123" s="16">
        <f t="shared" si="115"/>
        <v>0</v>
      </c>
      <c r="AM123" s="13">
        <f t="shared" si="155"/>
        <v>1</v>
      </c>
      <c r="AN123" s="13">
        <f t="shared" si="156"/>
        <v>0</v>
      </c>
      <c r="AO123" s="13">
        <f t="shared" si="116"/>
        <v>1</v>
      </c>
      <c r="AP123" s="16">
        <f t="shared" si="117"/>
        <v>0</v>
      </c>
      <c r="AQ123" s="17">
        <f t="shared" si="118"/>
        <v>0</v>
      </c>
      <c r="AR123" s="16">
        <f t="shared" si="119"/>
        <v>0</v>
      </c>
      <c r="AT123" s="13">
        <f t="shared" si="157"/>
        <v>1</v>
      </c>
      <c r="AU123" s="13">
        <f t="shared" si="158"/>
        <v>0</v>
      </c>
      <c r="AV123" s="13">
        <f t="shared" si="120"/>
        <v>1</v>
      </c>
      <c r="AW123" s="16">
        <f t="shared" si="121"/>
        <v>0</v>
      </c>
      <c r="AX123" s="17">
        <f t="shared" si="122"/>
        <v>0</v>
      </c>
      <c r="AY123" s="16">
        <f t="shared" si="123"/>
        <v>0</v>
      </c>
      <c r="BA123" s="13">
        <f t="shared" si="159"/>
        <v>1</v>
      </c>
      <c r="BB123" s="13">
        <f t="shared" si="160"/>
        <v>0</v>
      </c>
      <c r="BC123" s="13">
        <f t="shared" si="124"/>
        <v>1</v>
      </c>
      <c r="BD123" s="16">
        <f t="shared" si="125"/>
        <v>0</v>
      </c>
      <c r="BE123" s="17">
        <f t="shared" si="126"/>
        <v>0</v>
      </c>
      <c r="BF123" s="16">
        <f t="shared" si="127"/>
        <v>0</v>
      </c>
      <c r="BH123" s="13">
        <f t="shared" si="161"/>
        <v>1</v>
      </c>
      <c r="BI123" s="13">
        <f t="shared" si="162"/>
        <v>0</v>
      </c>
      <c r="BJ123" s="13">
        <f t="shared" si="128"/>
        <v>1</v>
      </c>
      <c r="BK123" s="16">
        <f t="shared" si="129"/>
        <v>0</v>
      </c>
      <c r="BL123" s="17">
        <f t="shared" si="130"/>
        <v>0</v>
      </c>
      <c r="BM123" s="16">
        <f t="shared" si="131"/>
        <v>0</v>
      </c>
      <c r="BO123" s="13">
        <f t="shared" si="163"/>
        <v>1</v>
      </c>
      <c r="BP123" s="13">
        <f t="shared" si="164"/>
        <v>0</v>
      </c>
      <c r="BQ123" s="13">
        <f t="shared" si="132"/>
        <v>1</v>
      </c>
      <c r="BR123" s="16">
        <f t="shared" si="133"/>
        <v>0</v>
      </c>
      <c r="BS123" s="17">
        <f t="shared" si="134"/>
        <v>0</v>
      </c>
      <c r="BT123" s="16">
        <f t="shared" si="135"/>
        <v>0</v>
      </c>
      <c r="BV123" s="13">
        <f t="shared" si="165"/>
        <v>1</v>
      </c>
      <c r="BW123" s="13">
        <f t="shared" si="166"/>
        <v>0</v>
      </c>
      <c r="BX123" s="13">
        <f t="shared" si="136"/>
        <v>1</v>
      </c>
      <c r="BY123" s="16">
        <f t="shared" si="137"/>
        <v>0</v>
      </c>
      <c r="BZ123" s="17">
        <f t="shared" si="138"/>
        <v>0</v>
      </c>
      <c r="CA123" s="16">
        <f t="shared" si="139"/>
        <v>0</v>
      </c>
      <c r="CC123" s="13">
        <f t="shared" si="167"/>
        <v>1</v>
      </c>
      <c r="CD123" s="13">
        <f t="shared" si="168"/>
        <v>0</v>
      </c>
      <c r="CE123" s="13">
        <f t="shared" si="140"/>
        <v>1</v>
      </c>
      <c r="CF123" s="16">
        <f t="shared" si="141"/>
        <v>0</v>
      </c>
      <c r="CG123" s="17">
        <f t="shared" si="142"/>
        <v>0</v>
      </c>
      <c r="CH123" s="16">
        <f t="shared" si="143"/>
        <v>0</v>
      </c>
      <c r="CJ123" s="13">
        <f t="shared" si="169"/>
        <v>1</v>
      </c>
      <c r="CK123" s="13">
        <f t="shared" si="170"/>
        <v>0</v>
      </c>
      <c r="CL123" s="13">
        <f t="shared" si="144"/>
        <v>1</v>
      </c>
      <c r="CM123" s="16">
        <f t="shared" si="145"/>
        <v>0</v>
      </c>
      <c r="CN123" s="17">
        <f t="shared" si="146"/>
        <v>0</v>
      </c>
      <c r="CO123" s="16">
        <f t="shared" si="147"/>
        <v>0</v>
      </c>
      <c r="CQ123" s="16">
        <f t="shared" si="171"/>
        <v>0</v>
      </c>
      <c r="CR123" s="16">
        <f>CQ123-ROUNDDOWN(コマンド生成ツール!$D$25,0)</f>
        <v>0</v>
      </c>
      <c r="CS123" s="16">
        <v>8</v>
      </c>
    </row>
    <row r="124" spans="2:97" x14ac:dyDescent="0.15">
      <c r="B124" s="8">
        <f t="shared" si="172"/>
        <v>91</v>
      </c>
      <c r="C124" s="8">
        <f t="shared" si="93"/>
        <v>0</v>
      </c>
      <c r="D124" s="8">
        <f t="shared" si="94"/>
        <v>91</v>
      </c>
      <c r="E124" s="16">
        <f t="shared" si="95"/>
        <v>162.56610323281987</v>
      </c>
      <c r="F124" s="13">
        <f t="shared" si="96"/>
        <v>0.99977359246883357</v>
      </c>
      <c r="G124" s="13">
        <f t="shared" si="97"/>
        <v>2.127824715437597E-2</v>
      </c>
      <c r="H124" s="13">
        <f t="shared" si="98"/>
        <v>0.99909447239607463</v>
      </c>
      <c r="I124" s="13">
        <f t="shared" si="99"/>
        <v>4.25468591979404E-2</v>
      </c>
      <c r="K124" s="13">
        <f t="shared" si="100"/>
        <v>1</v>
      </c>
      <c r="L124" s="13">
        <f t="shared" si="101"/>
        <v>0</v>
      </c>
      <c r="M124" s="13">
        <f t="shared" si="173"/>
        <v>1</v>
      </c>
      <c r="N124" s="16">
        <f t="shared" si="148"/>
        <v>0</v>
      </c>
      <c r="O124" s="17">
        <f t="shared" si="102"/>
        <v>0</v>
      </c>
      <c r="P124" s="16">
        <f t="shared" si="103"/>
        <v>0</v>
      </c>
      <c r="R124" s="13">
        <f t="shared" si="149"/>
        <v>1</v>
      </c>
      <c r="S124" s="13">
        <f t="shared" si="150"/>
        <v>0</v>
      </c>
      <c r="T124" s="13">
        <f t="shared" si="104"/>
        <v>1</v>
      </c>
      <c r="U124" s="16">
        <f t="shared" si="105"/>
        <v>0</v>
      </c>
      <c r="V124" s="17">
        <f t="shared" si="106"/>
        <v>0</v>
      </c>
      <c r="W124" s="16">
        <f t="shared" si="107"/>
        <v>0</v>
      </c>
      <c r="Y124" s="13">
        <f t="shared" si="151"/>
        <v>1</v>
      </c>
      <c r="Z124" s="13">
        <f t="shared" si="152"/>
        <v>0</v>
      </c>
      <c r="AA124" s="13">
        <f t="shared" si="108"/>
        <v>1</v>
      </c>
      <c r="AB124" s="16">
        <f t="shared" si="109"/>
        <v>0</v>
      </c>
      <c r="AC124" s="17">
        <f t="shared" si="110"/>
        <v>0</v>
      </c>
      <c r="AD124" s="16">
        <f t="shared" si="111"/>
        <v>0</v>
      </c>
      <c r="AF124" s="13">
        <f t="shared" si="153"/>
        <v>1</v>
      </c>
      <c r="AG124" s="13">
        <f t="shared" si="154"/>
        <v>0</v>
      </c>
      <c r="AH124" s="13">
        <f t="shared" si="112"/>
        <v>1</v>
      </c>
      <c r="AI124" s="16">
        <f t="shared" si="113"/>
        <v>0</v>
      </c>
      <c r="AJ124" s="17">
        <f t="shared" si="114"/>
        <v>0</v>
      </c>
      <c r="AK124" s="16">
        <f t="shared" si="115"/>
        <v>0</v>
      </c>
      <c r="AM124" s="13">
        <f t="shared" si="155"/>
        <v>1</v>
      </c>
      <c r="AN124" s="13">
        <f t="shared" si="156"/>
        <v>0</v>
      </c>
      <c r="AO124" s="13">
        <f t="shared" si="116"/>
        <v>1</v>
      </c>
      <c r="AP124" s="16">
        <f t="shared" si="117"/>
        <v>0</v>
      </c>
      <c r="AQ124" s="17">
        <f t="shared" si="118"/>
        <v>0</v>
      </c>
      <c r="AR124" s="16">
        <f t="shared" si="119"/>
        <v>0</v>
      </c>
      <c r="AT124" s="13">
        <f t="shared" si="157"/>
        <v>1</v>
      </c>
      <c r="AU124" s="13">
        <f t="shared" si="158"/>
        <v>0</v>
      </c>
      <c r="AV124" s="13">
        <f t="shared" si="120"/>
        <v>1</v>
      </c>
      <c r="AW124" s="16">
        <f t="shared" si="121"/>
        <v>0</v>
      </c>
      <c r="AX124" s="17">
        <f t="shared" si="122"/>
        <v>0</v>
      </c>
      <c r="AY124" s="16">
        <f t="shared" si="123"/>
        <v>0</v>
      </c>
      <c r="BA124" s="13">
        <f t="shared" si="159"/>
        <v>1</v>
      </c>
      <c r="BB124" s="13">
        <f t="shared" si="160"/>
        <v>0</v>
      </c>
      <c r="BC124" s="13">
        <f t="shared" si="124"/>
        <v>1</v>
      </c>
      <c r="BD124" s="16">
        <f t="shared" si="125"/>
        <v>0</v>
      </c>
      <c r="BE124" s="17">
        <f t="shared" si="126"/>
        <v>0</v>
      </c>
      <c r="BF124" s="16">
        <f t="shared" si="127"/>
        <v>0</v>
      </c>
      <c r="BH124" s="13">
        <f t="shared" si="161"/>
        <v>1</v>
      </c>
      <c r="BI124" s="13">
        <f t="shared" si="162"/>
        <v>0</v>
      </c>
      <c r="BJ124" s="13">
        <f t="shared" si="128"/>
        <v>1</v>
      </c>
      <c r="BK124" s="16">
        <f t="shared" si="129"/>
        <v>0</v>
      </c>
      <c r="BL124" s="17">
        <f t="shared" si="130"/>
        <v>0</v>
      </c>
      <c r="BM124" s="16">
        <f t="shared" si="131"/>
        <v>0</v>
      </c>
      <c r="BO124" s="13">
        <f t="shared" si="163"/>
        <v>1</v>
      </c>
      <c r="BP124" s="13">
        <f t="shared" si="164"/>
        <v>0</v>
      </c>
      <c r="BQ124" s="13">
        <f t="shared" si="132"/>
        <v>1</v>
      </c>
      <c r="BR124" s="16">
        <f t="shared" si="133"/>
        <v>0</v>
      </c>
      <c r="BS124" s="17">
        <f t="shared" si="134"/>
        <v>0</v>
      </c>
      <c r="BT124" s="16">
        <f t="shared" si="135"/>
        <v>0</v>
      </c>
      <c r="BV124" s="13">
        <f t="shared" si="165"/>
        <v>1</v>
      </c>
      <c r="BW124" s="13">
        <f t="shared" si="166"/>
        <v>0</v>
      </c>
      <c r="BX124" s="13">
        <f t="shared" si="136"/>
        <v>1</v>
      </c>
      <c r="BY124" s="16">
        <f t="shared" si="137"/>
        <v>0</v>
      </c>
      <c r="BZ124" s="17">
        <f t="shared" si="138"/>
        <v>0</v>
      </c>
      <c r="CA124" s="16">
        <f t="shared" si="139"/>
        <v>0</v>
      </c>
      <c r="CC124" s="13">
        <f t="shared" si="167"/>
        <v>1</v>
      </c>
      <c r="CD124" s="13">
        <f t="shared" si="168"/>
        <v>0</v>
      </c>
      <c r="CE124" s="13">
        <f t="shared" si="140"/>
        <v>1</v>
      </c>
      <c r="CF124" s="16">
        <f t="shared" si="141"/>
        <v>0</v>
      </c>
      <c r="CG124" s="17">
        <f t="shared" si="142"/>
        <v>0</v>
      </c>
      <c r="CH124" s="16">
        <f t="shared" si="143"/>
        <v>0</v>
      </c>
      <c r="CJ124" s="13">
        <f t="shared" si="169"/>
        <v>1</v>
      </c>
      <c r="CK124" s="13">
        <f t="shared" si="170"/>
        <v>0</v>
      </c>
      <c r="CL124" s="13">
        <f t="shared" si="144"/>
        <v>1</v>
      </c>
      <c r="CM124" s="16">
        <f t="shared" si="145"/>
        <v>0</v>
      </c>
      <c r="CN124" s="17">
        <f t="shared" si="146"/>
        <v>0</v>
      </c>
      <c r="CO124" s="16">
        <f t="shared" si="147"/>
        <v>0</v>
      </c>
      <c r="CQ124" s="16">
        <f t="shared" si="171"/>
        <v>0</v>
      </c>
      <c r="CR124" s="16">
        <f>CQ124-ROUNDDOWN(コマンド生成ツール!$D$25,0)</f>
        <v>0</v>
      </c>
      <c r="CS124" s="16">
        <v>8</v>
      </c>
    </row>
    <row r="125" spans="2:97" x14ac:dyDescent="0.15">
      <c r="B125" s="8">
        <f t="shared" si="172"/>
        <v>92</v>
      </c>
      <c r="C125" s="8">
        <f t="shared" si="93"/>
        <v>0</v>
      </c>
      <c r="D125" s="8">
        <f t="shared" si="94"/>
        <v>92</v>
      </c>
      <c r="E125" s="16">
        <f t="shared" si="95"/>
        <v>166.35275422053422</v>
      </c>
      <c r="F125" s="13">
        <f t="shared" si="96"/>
        <v>0.99976292263225419</v>
      </c>
      <c r="G125" s="13">
        <f t="shared" si="97"/>
        <v>2.1773803751601265E-2</v>
      </c>
      <c r="H125" s="13">
        <f t="shared" si="98"/>
        <v>0.99905180294037355</v>
      </c>
      <c r="I125" s="13">
        <f t="shared" si="99"/>
        <v>4.3537283351044044E-2</v>
      </c>
      <c r="K125" s="13">
        <f t="shared" si="100"/>
        <v>1</v>
      </c>
      <c r="L125" s="13">
        <f t="shared" si="101"/>
        <v>0</v>
      </c>
      <c r="M125" s="13">
        <f t="shared" si="173"/>
        <v>1</v>
      </c>
      <c r="N125" s="16">
        <f t="shared" si="148"/>
        <v>0</v>
      </c>
      <c r="O125" s="17">
        <f t="shared" si="102"/>
        <v>0</v>
      </c>
      <c r="P125" s="16">
        <f t="shared" si="103"/>
        <v>0</v>
      </c>
      <c r="R125" s="13">
        <f t="shared" si="149"/>
        <v>1</v>
      </c>
      <c r="S125" s="13">
        <f t="shared" si="150"/>
        <v>0</v>
      </c>
      <c r="T125" s="13">
        <f t="shared" si="104"/>
        <v>1</v>
      </c>
      <c r="U125" s="16">
        <f t="shared" si="105"/>
        <v>0</v>
      </c>
      <c r="V125" s="17">
        <f t="shared" si="106"/>
        <v>0</v>
      </c>
      <c r="W125" s="16">
        <f t="shared" si="107"/>
        <v>0</v>
      </c>
      <c r="Y125" s="13">
        <f t="shared" si="151"/>
        <v>1</v>
      </c>
      <c r="Z125" s="13">
        <f t="shared" si="152"/>
        <v>0</v>
      </c>
      <c r="AA125" s="13">
        <f t="shared" si="108"/>
        <v>1</v>
      </c>
      <c r="AB125" s="16">
        <f t="shared" si="109"/>
        <v>0</v>
      </c>
      <c r="AC125" s="17">
        <f t="shared" si="110"/>
        <v>0</v>
      </c>
      <c r="AD125" s="16">
        <f t="shared" si="111"/>
        <v>0</v>
      </c>
      <c r="AF125" s="13">
        <f t="shared" si="153"/>
        <v>1</v>
      </c>
      <c r="AG125" s="13">
        <f t="shared" si="154"/>
        <v>0</v>
      </c>
      <c r="AH125" s="13">
        <f t="shared" si="112"/>
        <v>1</v>
      </c>
      <c r="AI125" s="16">
        <f t="shared" si="113"/>
        <v>0</v>
      </c>
      <c r="AJ125" s="17">
        <f t="shared" si="114"/>
        <v>0</v>
      </c>
      <c r="AK125" s="16">
        <f t="shared" si="115"/>
        <v>0</v>
      </c>
      <c r="AM125" s="13">
        <f t="shared" si="155"/>
        <v>1</v>
      </c>
      <c r="AN125" s="13">
        <f t="shared" si="156"/>
        <v>0</v>
      </c>
      <c r="AO125" s="13">
        <f t="shared" si="116"/>
        <v>1</v>
      </c>
      <c r="AP125" s="16">
        <f t="shared" si="117"/>
        <v>0</v>
      </c>
      <c r="AQ125" s="17">
        <f t="shared" si="118"/>
        <v>0</v>
      </c>
      <c r="AR125" s="16">
        <f t="shared" si="119"/>
        <v>0</v>
      </c>
      <c r="AT125" s="13">
        <f t="shared" si="157"/>
        <v>1</v>
      </c>
      <c r="AU125" s="13">
        <f t="shared" si="158"/>
        <v>0</v>
      </c>
      <c r="AV125" s="13">
        <f t="shared" si="120"/>
        <v>1</v>
      </c>
      <c r="AW125" s="16">
        <f t="shared" si="121"/>
        <v>0</v>
      </c>
      <c r="AX125" s="17">
        <f t="shared" si="122"/>
        <v>0</v>
      </c>
      <c r="AY125" s="16">
        <f t="shared" si="123"/>
        <v>0</v>
      </c>
      <c r="BA125" s="13">
        <f t="shared" si="159"/>
        <v>1</v>
      </c>
      <c r="BB125" s="13">
        <f t="shared" si="160"/>
        <v>0</v>
      </c>
      <c r="BC125" s="13">
        <f t="shared" si="124"/>
        <v>1</v>
      </c>
      <c r="BD125" s="16">
        <f t="shared" si="125"/>
        <v>0</v>
      </c>
      <c r="BE125" s="17">
        <f t="shared" si="126"/>
        <v>0</v>
      </c>
      <c r="BF125" s="16">
        <f t="shared" si="127"/>
        <v>0</v>
      </c>
      <c r="BH125" s="13">
        <f t="shared" si="161"/>
        <v>1</v>
      </c>
      <c r="BI125" s="13">
        <f t="shared" si="162"/>
        <v>0</v>
      </c>
      <c r="BJ125" s="13">
        <f t="shared" si="128"/>
        <v>1</v>
      </c>
      <c r="BK125" s="16">
        <f t="shared" si="129"/>
        <v>0</v>
      </c>
      <c r="BL125" s="17">
        <f t="shared" si="130"/>
        <v>0</v>
      </c>
      <c r="BM125" s="16">
        <f t="shared" si="131"/>
        <v>0</v>
      </c>
      <c r="BO125" s="13">
        <f t="shared" si="163"/>
        <v>1</v>
      </c>
      <c r="BP125" s="13">
        <f t="shared" si="164"/>
        <v>0</v>
      </c>
      <c r="BQ125" s="13">
        <f t="shared" si="132"/>
        <v>1</v>
      </c>
      <c r="BR125" s="16">
        <f t="shared" si="133"/>
        <v>0</v>
      </c>
      <c r="BS125" s="17">
        <f t="shared" si="134"/>
        <v>0</v>
      </c>
      <c r="BT125" s="16">
        <f t="shared" si="135"/>
        <v>0</v>
      </c>
      <c r="BV125" s="13">
        <f t="shared" si="165"/>
        <v>1</v>
      </c>
      <c r="BW125" s="13">
        <f t="shared" si="166"/>
        <v>0</v>
      </c>
      <c r="BX125" s="13">
        <f t="shared" si="136"/>
        <v>1</v>
      </c>
      <c r="BY125" s="16">
        <f t="shared" si="137"/>
        <v>0</v>
      </c>
      <c r="BZ125" s="17">
        <f t="shared" si="138"/>
        <v>0</v>
      </c>
      <c r="CA125" s="16">
        <f t="shared" si="139"/>
        <v>0</v>
      </c>
      <c r="CC125" s="13">
        <f t="shared" si="167"/>
        <v>1</v>
      </c>
      <c r="CD125" s="13">
        <f t="shared" si="168"/>
        <v>0</v>
      </c>
      <c r="CE125" s="13">
        <f t="shared" si="140"/>
        <v>1</v>
      </c>
      <c r="CF125" s="16">
        <f t="shared" si="141"/>
        <v>0</v>
      </c>
      <c r="CG125" s="17">
        <f t="shared" si="142"/>
        <v>0</v>
      </c>
      <c r="CH125" s="16">
        <f t="shared" si="143"/>
        <v>0</v>
      </c>
      <c r="CJ125" s="13">
        <f t="shared" si="169"/>
        <v>1</v>
      </c>
      <c r="CK125" s="13">
        <f t="shared" si="170"/>
        <v>0</v>
      </c>
      <c r="CL125" s="13">
        <f t="shared" si="144"/>
        <v>1</v>
      </c>
      <c r="CM125" s="16">
        <f t="shared" si="145"/>
        <v>0</v>
      </c>
      <c r="CN125" s="17">
        <f t="shared" si="146"/>
        <v>0</v>
      </c>
      <c r="CO125" s="16">
        <f t="shared" si="147"/>
        <v>0</v>
      </c>
      <c r="CQ125" s="16">
        <f t="shared" si="171"/>
        <v>0</v>
      </c>
      <c r="CR125" s="16">
        <f>CQ125-ROUNDDOWN(コマンド生成ツール!$D$25,0)</f>
        <v>0</v>
      </c>
      <c r="CS125" s="16">
        <v>8</v>
      </c>
    </row>
    <row r="126" spans="2:97" x14ac:dyDescent="0.15">
      <c r="B126" s="8">
        <f t="shared" si="172"/>
        <v>93</v>
      </c>
      <c r="C126" s="8">
        <f t="shared" si="93"/>
        <v>0</v>
      </c>
      <c r="D126" s="8">
        <f t="shared" si="94"/>
        <v>93</v>
      </c>
      <c r="E126" s="16">
        <f t="shared" si="95"/>
        <v>170.22760764047536</v>
      </c>
      <c r="F126" s="13">
        <f t="shared" si="96"/>
        <v>0.99975174998244665</v>
      </c>
      <c r="G126" s="13">
        <f t="shared" si="97"/>
        <v>2.2280897805868009E-2</v>
      </c>
      <c r="H126" s="13">
        <f t="shared" si="98"/>
        <v>0.99900712318592888</v>
      </c>
      <c r="I126" s="13">
        <f t="shared" si="99"/>
        <v>4.4550733145193193E-2</v>
      </c>
      <c r="K126" s="13">
        <f t="shared" si="100"/>
        <v>1</v>
      </c>
      <c r="L126" s="13">
        <f t="shared" si="101"/>
        <v>0</v>
      </c>
      <c r="M126" s="13">
        <f t="shared" si="173"/>
        <v>1</v>
      </c>
      <c r="N126" s="16">
        <f t="shared" si="148"/>
        <v>0</v>
      </c>
      <c r="O126" s="17">
        <f t="shared" si="102"/>
        <v>0</v>
      </c>
      <c r="P126" s="16">
        <f t="shared" si="103"/>
        <v>0</v>
      </c>
      <c r="R126" s="13">
        <f t="shared" si="149"/>
        <v>1</v>
      </c>
      <c r="S126" s="13">
        <f t="shared" si="150"/>
        <v>0</v>
      </c>
      <c r="T126" s="13">
        <f t="shared" si="104"/>
        <v>1</v>
      </c>
      <c r="U126" s="16">
        <f t="shared" si="105"/>
        <v>0</v>
      </c>
      <c r="V126" s="17">
        <f t="shared" si="106"/>
        <v>0</v>
      </c>
      <c r="W126" s="16">
        <f t="shared" si="107"/>
        <v>0</v>
      </c>
      <c r="Y126" s="13">
        <f t="shared" si="151"/>
        <v>1</v>
      </c>
      <c r="Z126" s="13">
        <f t="shared" si="152"/>
        <v>0</v>
      </c>
      <c r="AA126" s="13">
        <f t="shared" si="108"/>
        <v>1</v>
      </c>
      <c r="AB126" s="16">
        <f t="shared" si="109"/>
        <v>0</v>
      </c>
      <c r="AC126" s="17">
        <f t="shared" si="110"/>
        <v>0</v>
      </c>
      <c r="AD126" s="16">
        <f t="shared" si="111"/>
        <v>0</v>
      </c>
      <c r="AF126" s="13">
        <f t="shared" si="153"/>
        <v>1</v>
      </c>
      <c r="AG126" s="13">
        <f t="shared" si="154"/>
        <v>0</v>
      </c>
      <c r="AH126" s="13">
        <f t="shared" si="112"/>
        <v>1</v>
      </c>
      <c r="AI126" s="16">
        <f t="shared" si="113"/>
        <v>0</v>
      </c>
      <c r="AJ126" s="17">
        <f t="shared" si="114"/>
        <v>0</v>
      </c>
      <c r="AK126" s="16">
        <f t="shared" si="115"/>
        <v>0</v>
      </c>
      <c r="AM126" s="13">
        <f t="shared" si="155"/>
        <v>1</v>
      </c>
      <c r="AN126" s="13">
        <f t="shared" si="156"/>
        <v>0</v>
      </c>
      <c r="AO126" s="13">
        <f t="shared" si="116"/>
        <v>1</v>
      </c>
      <c r="AP126" s="16">
        <f t="shared" si="117"/>
        <v>0</v>
      </c>
      <c r="AQ126" s="17">
        <f t="shared" si="118"/>
        <v>0</v>
      </c>
      <c r="AR126" s="16">
        <f t="shared" si="119"/>
        <v>0</v>
      </c>
      <c r="AT126" s="13">
        <f t="shared" si="157"/>
        <v>1</v>
      </c>
      <c r="AU126" s="13">
        <f t="shared" si="158"/>
        <v>0</v>
      </c>
      <c r="AV126" s="13">
        <f t="shared" si="120"/>
        <v>1</v>
      </c>
      <c r="AW126" s="16">
        <f t="shared" si="121"/>
        <v>0</v>
      </c>
      <c r="AX126" s="17">
        <f t="shared" si="122"/>
        <v>0</v>
      </c>
      <c r="AY126" s="16">
        <f t="shared" si="123"/>
        <v>0</v>
      </c>
      <c r="BA126" s="13">
        <f t="shared" si="159"/>
        <v>1</v>
      </c>
      <c r="BB126" s="13">
        <f t="shared" si="160"/>
        <v>0</v>
      </c>
      <c r="BC126" s="13">
        <f t="shared" si="124"/>
        <v>1</v>
      </c>
      <c r="BD126" s="16">
        <f t="shared" si="125"/>
        <v>0</v>
      </c>
      <c r="BE126" s="17">
        <f t="shared" si="126"/>
        <v>0</v>
      </c>
      <c r="BF126" s="16">
        <f t="shared" si="127"/>
        <v>0</v>
      </c>
      <c r="BH126" s="13">
        <f t="shared" si="161"/>
        <v>1</v>
      </c>
      <c r="BI126" s="13">
        <f t="shared" si="162"/>
        <v>0</v>
      </c>
      <c r="BJ126" s="13">
        <f t="shared" si="128"/>
        <v>1</v>
      </c>
      <c r="BK126" s="16">
        <f t="shared" si="129"/>
        <v>0</v>
      </c>
      <c r="BL126" s="17">
        <f t="shared" si="130"/>
        <v>0</v>
      </c>
      <c r="BM126" s="16">
        <f t="shared" si="131"/>
        <v>0</v>
      </c>
      <c r="BO126" s="13">
        <f t="shared" si="163"/>
        <v>1</v>
      </c>
      <c r="BP126" s="13">
        <f t="shared" si="164"/>
        <v>0</v>
      </c>
      <c r="BQ126" s="13">
        <f t="shared" si="132"/>
        <v>1</v>
      </c>
      <c r="BR126" s="16">
        <f t="shared" si="133"/>
        <v>0</v>
      </c>
      <c r="BS126" s="17">
        <f t="shared" si="134"/>
        <v>0</v>
      </c>
      <c r="BT126" s="16">
        <f t="shared" si="135"/>
        <v>0</v>
      </c>
      <c r="BV126" s="13">
        <f t="shared" si="165"/>
        <v>1</v>
      </c>
      <c r="BW126" s="13">
        <f t="shared" si="166"/>
        <v>0</v>
      </c>
      <c r="BX126" s="13">
        <f t="shared" si="136"/>
        <v>1</v>
      </c>
      <c r="BY126" s="16">
        <f t="shared" si="137"/>
        <v>0</v>
      </c>
      <c r="BZ126" s="17">
        <f t="shared" si="138"/>
        <v>0</v>
      </c>
      <c r="CA126" s="16">
        <f t="shared" si="139"/>
        <v>0</v>
      </c>
      <c r="CC126" s="13">
        <f t="shared" si="167"/>
        <v>1</v>
      </c>
      <c r="CD126" s="13">
        <f t="shared" si="168"/>
        <v>0</v>
      </c>
      <c r="CE126" s="13">
        <f t="shared" si="140"/>
        <v>1</v>
      </c>
      <c r="CF126" s="16">
        <f t="shared" si="141"/>
        <v>0</v>
      </c>
      <c r="CG126" s="17">
        <f t="shared" si="142"/>
        <v>0</v>
      </c>
      <c r="CH126" s="16">
        <f t="shared" si="143"/>
        <v>0</v>
      </c>
      <c r="CJ126" s="13">
        <f t="shared" si="169"/>
        <v>1</v>
      </c>
      <c r="CK126" s="13">
        <f t="shared" si="170"/>
        <v>0</v>
      </c>
      <c r="CL126" s="13">
        <f t="shared" si="144"/>
        <v>1</v>
      </c>
      <c r="CM126" s="16">
        <f t="shared" si="145"/>
        <v>0</v>
      </c>
      <c r="CN126" s="17">
        <f t="shared" si="146"/>
        <v>0</v>
      </c>
      <c r="CO126" s="16">
        <f t="shared" si="147"/>
        <v>0</v>
      </c>
      <c r="CQ126" s="16">
        <f t="shared" si="171"/>
        <v>0</v>
      </c>
      <c r="CR126" s="16">
        <f>CQ126-ROUNDDOWN(コマンド生成ツール!$D$25,0)</f>
        <v>0</v>
      </c>
      <c r="CS126" s="16">
        <v>8</v>
      </c>
    </row>
    <row r="127" spans="2:97" x14ac:dyDescent="0.15">
      <c r="B127" s="8">
        <f t="shared" si="172"/>
        <v>94</v>
      </c>
      <c r="C127" s="8">
        <f t="shared" si="93"/>
        <v>0</v>
      </c>
      <c r="D127" s="8">
        <f t="shared" si="94"/>
        <v>94</v>
      </c>
      <c r="E127" s="16">
        <f t="shared" si="95"/>
        <v>174.19271799121611</v>
      </c>
      <c r="F127" s="13">
        <f t="shared" si="96"/>
        <v>0.99974005082647777</v>
      </c>
      <c r="G127" s="13">
        <f t="shared" si="97"/>
        <v>2.2799797662954081E-2</v>
      </c>
      <c r="H127" s="13">
        <f t="shared" si="98"/>
        <v>0.99896033845305676</v>
      </c>
      <c r="I127" s="13">
        <f t="shared" si="99"/>
        <v>4.5587741748790246E-2</v>
      </c>
      <c r="K127" s="13">
        <f t="shared" si="100"/>
        <v>1</v>
      </c>
      <c r="L127" s="13">
        <f t="shared" si="101"/>
        <v>0</v>
      </c>
      <c r="M127" s="13">
        <f t="shared" si="173"/>
        <v>1</v>
      </c>
      <c r="N127" s="16">
        <f t="shared" si="148"/>
        <v>0</v>
      </c>
      <c r="O127" s="17">
        <f t="shared" si="102"/>
        <v>0</v>
      </c>
      <c r="P127" s="16">
        <f t="shared" si="103"/>
        <v>0</v>
      </c>
      <c r="R127" s="13">
        <f t="shared" si="149"/>
        <v>1</v>
      </c>
      <c r="S127" s="13">
        <f t="shared" si="150"/>
        <v>0</v>
      </c>
      <c r="T127" s="13">
        <f t="shared" si="104"/>
        <v>1</v>
      </c>
      <c r="U127" s="16">
        <f t="shared" si="105"/>
        <v>0</v>
      </c>
      <c r="V127" s="17">
        <f t="shared" si="106"/>
        <v>0</v>
      </c>
      <c r="W127" s="16">
        <f t="shared" si="107"/>
        <v>0</v>
      </c>
      <c r="Y127" s="13">
        <f t="shared" si="151"/>
        <v>1</v>
      </c>
      <c r="Z127" s="13">
        <f t="shared" si="152"/>
        <v>0</v>
      </c>
      <c r="AA127" s="13">
        <f t="shared" si="108"/>
        <v>1</v>
      </c>
      <c r="AB127" s="16">
        <f t="shared" si="109"/>
        <v>0</v>
      </c>
      <c r="AC127" s="17">
        <f t="shared" si="110"/>
        <v>0</v>
      </c>
      <c r="AD127" s="16">
        <f t="shared" si="111"/>
        <v>0</v>
      </c>
      <c r="AF127" s="13">
        <f t="shared" si="153"/>
        <v>1</v>
      </c>
      <c r="AG127" s="13">
        <f t="shared" si="154"/>
        <v>0</v>
      </c>
      <c r="AH127" s="13">
        <f t="shared" si="112"/>
        <v>1</v>
      </c>
      <c r="AI127" s="16">
        <f t="shared" si="113"/>
        <v>0</v>
      </c>
      <c r="AJ127" s="17">
        <f t="shared" si="114"/>
        <v>0</v>
      </c>
      <c r="AK127" s="16">
        <f t="shared" si="115"/>
        <v>0</v>
      </c>
      <c r="AM127" s="13">
        <f t="shared" si="155"/>
        <v>1</v>
      </c>
      <c r="AN127" s="13">
        <f t="shared" si="156"/>
        <v>0</v>
      </c>
      <c r="AO127" s="13">
        <f t="shared" si="116"/>
        <v>1</v>
      </c>
      <c r="AP127" s="16">
        <f t="shared" si="117"/>
        <v>0</v>
      </c>
      <c r="AQ127" s="17">
        <f t="shared" si="118"/>
        <v>0</v>
      </c>
      <c r="AR127" s="16">
        <f t="shared" si="119"/>
        <v>0</v>
      </c>
      <c r="AT127" s="13">
        <f t="shared" si="157"/>
        <v>1</v>
      </c>
      <c r="AU127" s="13">
        <f t="shared" si="158"/>
        <v>0</v>
      </c>
      <c r="AV127" s="13">
        <f t="shared" si="120"/>
        <v>1</v>
      </c>
      <c r="AW127" s="16">
        <f t="shared" si="121"/>
        <v>0</v>
      </c>
      <c r="AX127" s="17">
        <f t="shared" si="122"/>
        <v>0</v>
      </c>
      <c r="AY127" s="16">
        <f t="shared" si="123"/>
        <v>0</v>
      </c>
      <c r="BA127" s="13">
        <f t="shared" si="159"/>
        <v>1</v>
      </c>
      <c r="BB127" s="13">
        <f t="shared" si="160"/>
        <v>0</v>
      </c>
      <c r="BC127" s="13">
        <f t="shared" si="124"/>
        <v>1</v>
      </c>
      <c r="BD127" s="16">
        <f t="shared" si="125"/>
        <v>0</v>
      </c>
      <c r="BE127" s="17">
        <f t="shared" si="126"/>
        <v>0</v>
      </c>
      <c r="BF127" s="16">
        <f t="shared" si="127"/>
        <v>0</v>
      </c>
      <c r="BH127" s="13">
        <f t="shared" si="161"/>
        <v>1</v>
      </c>
      <c r="BI127" s="13">
        <f t="shared" si="162"/>
        <v>0</v>
      </c>
      <c r="BJ127" s="13">
        <f t="shared" si="128"/>
        <v>1</v>
      </c>
      <c r="BK127" s="16">
        <f t="shared" si="129"/>
        <v>0</v>
      </c>
      <c r="BL127" s="17">
        <f t="shared" si="130"/>
        <v>0</v>
      </c>
      <c r="BM127" s="16">
        <f t="shared" si="131"/>
        <v>0</v>
      </c>
      <c r="BO127" s="13">
        <f t="shared" si="163"/>
        <v>1</v>
      </c>
      <c r="BP127" s="13">
        <f t="shared" si="164"/>
        <v>0</v>
      </c>
      <c r="BQ127" s="13">
        <f t="shared" si="132"/>
        <v>1</v>
      </c>
      <c r="BR127" s="16">
        <f t="shared" si="133"/>
        <v>0</v>
      </c>
      <c r="BS127" s="17">
        <f t="shared" si="134"/>
        <v>0</v>
      </c>
      <c r="BT127" s="16">
        <f t="shared" si="135"/>
        <v>0</v>
      </c>
      <c r="BV127" s="13">
        <f t="shared" si="165"/>
        <v>1</v>
      </c>
      <c r="BW127" s="13">
        <f t="shared" si="166"/>
        <v>0</v>
      </c>
      <c r="BX127" s="13">
        <f t="shared" si="136"/>
        <v>1</v>
      </c>
      <c r="BY127" s="16">
        <f t="shared" si="137"/>
        <v>0</v>
      </c>
      <c r="BZ127" s="17">
        <f t="shared" si="138"/>
        <v>0</v>
      </c>
      <c r="CA127" s="16">
        <f t="shared" si="139"/>
        <v>0</v>
      </c>
      <c r="CC127" s="13">
        <f t="shared" si="167"/>
        <v>1</v>
      </c>
      <c r="CD127" s="13">
        <f t="shared" si="168"/>
        <v>0</v>
      </c>
      <c r="CE127" s="13">
        <f t="shared" si="140"/>
        <v>1</v>
      </c>
      <c r="CF127" s="16">
        <f t="shared" si="141"/>
        <v>0</v>
      </c>
      <c r="CG127" s="17">
        <f t="shared" si="142"/>
        <v>0</v>
      </c>
      <c r="CH127" s="16">
        <f t="shared" si="143"/>
        <v>0</v>
      </c>
      <c r="CJ127" s="13">
        <f t="shared" si="169"/>
        <v>1</v>
      </c>
      <c r="CK127" s="13">
        <f t="shared" si="170"/>
        <v>0</v>
      </c>
      <c r="CL127" s="13">
        <f t="shared" si="144"/>
        <v>1</v>
      </c>
      <c r="CM127" s="16">
        <f t="shared" si="145"/>
        <v>0</v>
      </c>
      <c r="CN127" s="17">
        <f t="shared" si="146"/>
        <v>0</v>
      </c>
      <c r="CO127" s="16">
        <f t="shared" si="147"/>
        <v>0</v>
      </c>
      <c r="CQ127" s="16">
        <f t="shared" si="171"/>
        <v>0</v>
      </c>
      <c r="CR127" s="16">
        <f>CQ127-ROUNDDOWN(コマンド生成ツール!$D$25,0)</f>
        <v>0</v>
      </c>
      <c r="CS127" s="16">
        <v>8</v>
      </c>
    </row>
    <row r="128" spans="2:97" x14ac:dyDescent="0.15">
      <c r="B128" s="8">
        <f t="shared" si="172"/>
        <v>95</v>
      </c>
      <c r="C128" s="8">
        <f t="shared" si="93"/>
        <v>0</v>
      </c>
      <c r="D128" s="8">
        <f t="shared" si="94"/>
        <v>95</v>
      </c>
      <c r="E128" s="16">
        <f t="shared" si="95"/>
        <v>178.25018762674915</v>
      </c>
      <c r="F128" s="13">
        <f t="shared" si="96"/>
        <v>0.99972780035517972</v>
      </c>
      <c r="G128" s="13">
        <f t="shared" si="97"/>
        <v>2.3330777890886029E-2</v>
      </c>
      <c r="H128" s="13">
        <f t="shared" si="98"/>
        <v>0.99891134960601224</v>
      </c>
      <c r="I128" s="13">
        <f t="shared" si="99"/>
        <v>4.6648854522861501E-2</v>
      </c>
      <c r="K128" s="13">
        <f t="shared" si="100"/>
        <v>1</v>
      </c>
      <c r="L128" s="13">
        <f t="shared" si="101"/>
        <v>0</v>
      </c>
      <c r="M128" s="13">
        <f t="shared" si="173"/>
        <v>1</v>
      </c>
      <c r="N128" s="16">
        <f t="shared" si="148"/>
        <v>0</v>
      </c>
      <c r="O128" s="17">
        <f t="shared" si="102"/>
        <v>0</v>
      </c>
      <c r="P128" s="16">
        <f t="shared" si="103"/>
        <v>0</v>
      </c>
      <c r="R128" s="13">
        <f t="shared" si="149"/>
        <v>1</v>
      </c>
      <c r="S128" s="13">
        <f t="shared" si="150"/>
        <v>0</v>
      </c>
      <c r="T128" s="13">
        <f t="shared" si="104"/>
        <v>1</v>
      </c>
      <c r="U128" s="16">
        <f t="shared" si="105"/>
        <v>0</v>
      </c>
      <c r="V128" s="17">
        <f t="shared" si="106"/>
        <v>0</v>
      </c>
      <c r="W128" s="16">
        <f t="shared" si="107"/>
        <v>0</v>
      </c>
      <c r="Y128" s="13">
        <f t="shared" si="151"/>
        <v>1</v>
      </c>
      <c r="Z128" s="13">
        <f t="shared" si="152"/>
        <v>0</v>
      </c>
      <c r="AA128" s="13">
        <f t="shared" si="108"/>
        <v>1</v>
      </c>
      <c r="AB128" s="16">
        <f t="shared" si="109"/>
        <v>0</v>
      </c>
      <c r="AC128" s="17">
        <f t="shared" si="110"/>
        <v>0</v>
      </c>
      <c r="AD128" s="16">
        <f t="shared" si="111"/>
        <v>0</v>
      </c>
      <c r="AF128" s="13">
        <f t="shared" si="153"/>
        <v>1</v>
      </c>
      <c r="AG128" s="13">
        <f t="shared" si="154"/>
        <v>0</v>
      </c>
      <c r="AH128" s="13">
        <f t="shared" si="112"/>
        <v>1</v>
      </c>
      <c r="AI128" s="16">
        <f t="shared" si="113"/>
        <v>0</v>
      </c>
      <c r="AJ128" s="17">
        <f t="shared" si="114"/>
        <v>0</v>
      </c>
      <c r="AK128" s="16">
        <f t="shared" si="115"/>
        <v>0</v>
      </c>
      <c r="AM128" s="13">
        <f t="shared" si="155"/>
        <v>1</v>
      </c>
      <c r="AN128" s="13">
        <f t="shared" si="156"/>
        <v>0</v>
      </c>
      <c r="AO128" s="13">
        <f t="shared" si="116"/>
        <v>1</v>
      </c>
      <c r="AP128" s="16">
        <f t="shared" si="117"/>
        <v>0</v>
      </c>
      <c r="AQ128" s="17">
        <f t="shared" si="118"/>
        <v>0</v>
      </c>
      <c r="AR128" s="16">
        <f t="shared" si="119"/>
        <v>0</v>
      </c>
      <c r="AT128" s="13">
        <f t="shared" si="157"/>
        <v>1</v>
      </c>
      <c r="AU128" s="13">
        <f t="shared" si="158"/>
        <v>0</v>
      </c>
      <c r="AV128" s="13">
        <f t="shared" si="120"/>
        <v>1</v>
      </c>
      <c r="AW128" s="16">
        <f t="shared" si="121"/>
        <v>0</v>
      </c>
      <c r="AX128" s="17">
        <f t="shared" si="122"/>
        <v>0</v>
      </c>
      <c r="AY128" s="16">
        <f t="shared" si="123"/>
        <v>0</v>
      </c>
      <c r="BA128" s="13">
        <f t="shared" si="159"/>
        <v>1</v>
      </c>
      <c r="BB128" s="13">
        <f t="shared" si="160"/>
        <v>0</v>
      </c>
      <c r="BC128" s="13">
        <f t="shared" si="124"/>
        <v>1</v>
      </c>
      <c r="BD128" s="16">
        <f t="shared" si="125"/>
        <v>0</v>
      </c>
      <c r="BE128" s="17">
        <f t="shared" si="126"/>
        <v>0</v>
      </c>
      <c r="BF128" s="16">
        <f t="shared" si="127"/>
        <v>0</v>
      </c>
      <c r="BH128" s="13">
        <f t="shared" si="161"/>
        <v>1</v>
      </c>
      <c r="BI128" s="13">
        <f t="shared" si="162"/>
        <v>0</v>
      </c>
      <c r="BJ128" s="13">
        <f t="shared" si="128"/>
        <v>1</v>
      </c>
      <c r="BK128" s="16">
        <f t="shared" si="129"/>
        <v>0</v>
      </c>
      <c r="BL128" s="17">
        <f t="shared" si="130"/>
        <v>0</v>
      </c>
      <c r="BM128" s="16">
        <f t="shared" si="131"/>
        <v>0</v>
      </c>
      <c r="BO128" s="13">
        <f t="shared" si="163"/>
        <v>1</v>
      </c>
      <c r="BP128" s="13">
        <f t="shared" si="164"/>
        <v>0</v>
      </c>
      <c r="BQ128" s="13">
        <f t="shared" si="132"/>
        <v>1</v>
      </c>
      <c r="BR128" s="16">
        <f t="shared" si="133"/>
        <v>0</v>
      </c>
      <c r="BS128" s="17">
        <f t="shared" si="134"/>
        <v>0</v>
      </c>
      <c r="BT128" s="16">
        <f t="shared" si="135"/>
        <v>0</v>
      </c>
      <c r="BV128" s="13">
        <f t="shared" si="165"/>
        <v>1</v>
      </c>
      <c r="BW128" s="13">
        <f t="shared" si="166"/>
        <v>0</v>
      </c>
      <c r="BX128" s="13">
        <f t="shared" si="136"/>
        <v>1</v>
      </c>
      <c r="BY128" s="16">
        <f t="shared" si="137"/>
        <v>0</v>
      </c>
      <c r="BZ128" s="17">
        <f t="shared" si="138"/>
        <v>0</v>
      </c>
      <c r="CA128" s="16">
        <f t="shared" si="139"/>
        <v>0</v>
      </c>
      <c r="CC128" s="13">
        <f t="shared" si="167"/>
        <v>1</v>
      </c>
      <c r="CD128" s="13">
        <f t="shared" si="168"/>
        <v>0</v>
      </c>
      <c r="CE128" s="13">
        <f t="shared" si="140"/>
        <v>1</v>
      </c>
      <c r="CF128" s="16">
        <f t="shared" si="141"/>
        <v>0</v>
      </c>
      <c r="CG128" s="17">
        <f t="shared" si="142"/>
        <v>0</v>
      </c>
      <c r="CH128" s="16">
        <f t="shared" si="143"/>
        <v>0</v>
      </c>
      <c r="CJ128" s="13">
        <f t="shared" si="169"/>
        <v>1</v>
      </c>
      <c r="CK128" s="13">
        <f t="shared" si="170"/>
        <v>0</v>
      </c>
      <c r="CL128" s="13">
        <f t="shared" si="144"/>
        <v>1</v>
      </c>
      <c r="CM128" s="16">
        <f t="shared" si="145"/>
        <v>0</v>
      </c>
      <c r="CN128" s="17">
        <f t="shared" si="146"/>
        <v>0</v>
      </c>
      <c r="CO128" s="16">
        <f t="shared" si="147"/>
        <v>0</v>
      </c>
      <c r="CQ128" s="16">
        <f t="shared" si="171"/>
        <v>0</v>
      </c>
      <c r="CR128" s="16">
        <f>CQ128-ROUNDDOWN(コマンド生成ツール!$D$25,0)</f>
        <v>0</v>
      </c>
      <c r="CS128" s="16">
        <v>8</v>
      </c>
    </row>
    <row r="129" spans="2:97" x14ac:dyDescent="0.15">
      <c r="B129" s="8">
        <f t="shared" si="172"/>
        <v>96</v>
      </c>
      <c r="C129" s="8">
        <f t="shared" si="93"/>
        <v>0</v>
      </c>
      <c r="D129" s="8">
        <f t="shared" si="94"/>
        <v>96</v>
      </c>
      <c r="E129" s="16">
        <f t="shared" si="95"/>
        <v>182.40216787118197</v>
      </c>
      <c r="F129" s="13">
        <f t="shared" si="96"/>
        <v>0.99971497259057973</v>
      </c>
      <c r="G129" s="13">
        <f t="shared" si="97"/>
        <v>2.3874119422848093E-2</v>
      </c>
      <c r="H129" s="13">
        <f t="shared" si="98"/>
        <v>0.99886005284356716</v>
      </c>
      <c r="I129" s="13">
        <f t="shared" si="99"/>
        <v>4.7734629288873613E-2</v>
      </c>
      <c r="K129" s="13">
        <f t="shared" si="100"/>
        <v>1</v>
      </c>
      <c r="L129" s="13">
        <f t="shared" si="101"/>
        <v>0</v>
      </c>
      <c r="M129" s="13">
        <f t="shared" si="173"/>
        <v>1</v>
      </c>
      <c r="N129" s="16">
        <f t="shared" si="148"/>
        <v>0</v>
      </c>
      <c r="O129" s="17">
        <f t="shared" si="102"/>
        <v>0</v>
      </c>
      <c r="P129" s="16">
        <f t="shared" si="103"/>
        <v>0</v>
      </c>
      <c r="R129" s="13">
        <f t="shared" si="149"/>
        <v>1</v>
      </c>
      <c r="S129" s="13">
        <f t="shared" si="150"/>
        <v>0</v>
      </c>
      <c r="T129" s="13">
        <f t="shared" si="104"/>
        <v>1</v>
      </c>
      <c r="U129" s="16">
        <f t="shared" si="105"/>
        <v>0</v>
      </c>
      <c r="V129" s="17">
        <f t="shared" si="106"/>
        <v>0</v>
      </c>
      <c r="W129" s="16">
        <f t="shared" si="107"/>
        <v>0</v>
      </c>
      <c r="Y129" s="13">
        <f t="shared" si="151"/>
        <v>1</v>
      </c>
      <c r="Z129" s="13">
        <f t="shared" si="152"/>
        <v>0</v>
      </c>
      <c r="AA129" s="13">
        <f t="shared" si="108"/>
        <v>1</v>
      </c>
      <c r="AB129" s="16">
        <f t="shared" si="109"/>
        <v>0</v>
      </c>
      <c r="AC129" s="17">
        <f t="shared" si="110"/>
        <v>0</v>
      </c>
      <c r="AD129" s="16">
        <f t="shared" si="111"/>
        <v>0</v>
      </c>
      <c r="AF129" s="13">
        <f t="shared" si="153"/>
        <v>1</v>
      </c>
      <c r="AG129" s="13">
        <f t="shared" si="154"/>
        <v>0</v>
      </c>
      <c r="AH129" s="13">
        <f t="shared" si="112"/>
        <v>1</v>
      </c>
      <c r="AI129" s="16">
        <f t="shared" si="113"/>
        <v>0</v>
      </c>
      <c r="AJ129" s="17">
        <f t="shared" si="114"/>
        <v>0</v>
      </c>
      <c r="AK129" s="16">
        <f t="shared" si="115"/>
        <v>0</v>
      </c>
      <c r="AM129" s="13">
        <f t="shared" si="155"/>
        <v>1</v>
      </c>
      <c r="AN129" s="13">
        <f t="shared" si="156"/>
        <v>0</v>
      </c>
      <c r="AO129" s="13">
        <f t="shared" si="116"/>
        <v>1</v>
      </c>
      <c r="AP129" s="16">
        <f t="shared" si="117"/>
        <v>0</v>
      </c>
      <c r="AQ129" s="17">
        <f t="shared" si="118"/>
        <v>0</v>
      </c>
      <c r="AR129" s="16">
        <f t="shared" si="119"/>
        <v>0</v>
      </c>
      <c r="AT129" s="13">
        <f t="shared" si="157"/>
        <v>1</v>
      </c>
      <c r="AU129" s="13">
        <f t="shared" si="158"/>
        <v>0</v>
      </c>
      <c r="AV129" s="13">
        <f t="shared" si="120"/>
        <v>1</v>
      </c>
      <c r="AW129" s="16">
        <f t="shared" si="121"/>
        <v>0</v>
      </c>
      <c r="AX129" s="17">
        <f t="shared" si="122"/>
        <v>0</v>
      </c>
      <c r="AY129" s="16">
        <f t="shared" si="123"/>
        <v>0</v>
      </c>
      <c r="BA129" s="13">
        <f t="shared" si="159"/>
        <v>1</v>
      </c>
      <c r="BB129" s="13">
        <f t="shared" si="160"/>
        <v>0</v>
      </c>
      <c r="BC129" s="13">
        <f t="shared" si="124"/>
        <v>1</v>
      </c>
      <c r="BD129" s="16">
        <f t="shared" si="125"/>
        <v>0</v>
      </c>
      <c r="BE129" s="17">
        <f t="shared" si="126"/>
        <v>0</v>
      </c>
      <c r="BF129" s="16">
        <f t="shared" si="127"/>
        <v>0</v>
      </c>
      <c r="BH129" s="13">
        <f t="shared" si="161"/>
        <v>1</v>
      </c>
      <c r="BI129" s="13">
        <f t="shared" si="162"/>
        <v>0</v>
      </c>
      <c r="BJ129" s="13">
        <f t="shared" si="128"/>
        <v>1</v>
      </c>
      <c r="BK129" s="16">
        <f t="shared" si="129"/>
        <v>0</v>
      </c>
      <c r="BL129" s="17">
        <f t="shared" si="130"/>
        <v>0</v>
      </c>
      <c r="BM129" s="16">
        <f t="shared" si="131"/>
        <v>0</v>
      </c>
      <c r="BO129" s="13">
        <f t="shared" si="163"/>
        <v>1</v>
      </c>
      <c r="BP129" s="13">
        <f t="shared" si="164"/>
        <v>0</v>
      </c>
      <c r="BQ129" s="13">
        <f t="shared" si="132"/>
        <v>1</v>
      </c>
      <c r="BR129" s="16">
        <f t="shared" si="133"/>
        <v>0</v>
      </c>
      <c r="BS129" s="17">
        <f t="shared" si="134"/>
        <v>0</v>
      </c>
      <c r="BT129" s="16">
        <f t="shared" si="135"/>
        <v>0</v>
      </c>
      <c r="BV129" s="13">
        <f t="shared" si="165"/>
        <v>1</v>
      </c>
      <c r="BW129" s="13">
        <f t="shared" si="166"/>
        <v>0</v>
      </c>
      <c r="BX129" s="13">
        <f t="shared" si="136"/>
        <v>1</v>
      </c>
      <c r="BY129" s="16">
        <f t="shared" si="137"/>
        <v>0</v>
      </c>
      <c r="BZ129" s="17">
        <f t="shared" si="138"/>
        <v>0</v>
      </c>
      <c r="CA129" s="16">
        <f t="shared" si="139"/>
        <v>0</v>
      </c>
      <c r="CC129" s="13">
        <f t="shared" si="167"/>
        <v>1</v>
      </c>
      <c r="CD129" s="13">
        <f t="shared" si="168"/>
        <v>0</v>
      </c>
      <c r="CE129" s="13">
        <f t="shared" si="140"/>
        <v>1</v>
      </c>
      <c r="CF129" s="16">
        <f t="shared" si="141"/>
        <v>0</v>
      </c>
      <c r="CG129" s="17">
        <f t="shared" si="142"/>
        <v>0</v>
      </c>
      <c r="CH129" s="16">
        <f t="shared" si="143"/>
        <v>0</v>
      </c>
      <c r="CJ129" s="13">
        <f t="shared" si="169"/>
        <v>1</v>
      </c>
      <c r="CK129" s="13">
        <f t="shared" si="170"/>
        <v>0</v>
      </c>
      <c r="CL129" s="13">
        <f t="shared" si="144"/>
        <v>1</v>
      </c>
      <c r="CM129" s="16">
        <f t="shared" si="145"/>
        <v>0</v>
      </c>
      <c r="CN129" s="17">
        <f t="shared" si="146"/>
        <v>0</v>
      </c>
      <c r="CO129" s="16">
        <f t="shared" si="147"/>
        <v>0</v>
      </c>
      <c r="CQ129" s="16">
        <f t="shared" si="171"/>
        <v>0</v>
      </c>
      <c r="CR129" s="16">
        <f>CQ129-ROUNDDOWN(コマンド生成ツール!$D$25,0)</f>
        <v>0</v>
      </c>
      <c r="CS129" s="16">
        <v>8</v>
      </c>
    </row>
    <row r="130" spans="2:97" x14ac:dyDescent="0.15">
      <c r="B130" s="8">
        <f t="shared" si="172"/>
        <v>97</v>
      </c>
      <c r="C130" s="8">
        <f t="shared" si="93"/>
        <v>0</v>
      </c>
      <c r="D130" s="8">
        <f t="shared" si="94"/>
        <v>97</v>
      </c>
      <c r="E130" s="16">
        <f t="shared" si="95"/>
        <v>186.65086015939821</v>
      </c>
      <c r="F130" s="13">
        <f t="shared" si="96"/>
        <v>0.9997015403308559</v>
      </c>
      <c r="G130" s="13">
        <f t="shared" si="97"/>
        <v>2.4430109703275422E-2</v>
      </c>
      <c r="H130" s="13">
        <f t="shared" si="98"/>
        <v>0.99880633947977182</v>
      </c>
      <c r="I130" s="13">
        <f t="shared" si="99"/>
        <v>4.8845636601632457E-2</v>
      </c>
      <c r="K130" s="13">
        <f t="shared" si="100"/>
        <v>1</v>
      </c>
      <c r="L130" s="13">
        <f t="shared" si="101"/>
        <v>0</v>
      </c>
      <c r="M130" s="13">
        <f t="shared" si="173"/>
        <v>1</v>
      </c>
      <c r="N130" s="16">
        <f t="shared" si="148"/>
        <v>0</v>
      </c>
      <c r="O130" s="17">
        <f t="shared" si="102"/>
        <v>0</v>
      </c>
      <c r="P130" s="16">
        <f t="shared" si="103"/>
        <v>0</v>
      </c>
      <c r="R130" s="13">
        <f t="shared" si="149"/>
        <v>1</v>
      </c>
      <c r="S130" s="13">
        <f t="shared" si="150"/>
        <v>0</v>
      </c>
      <c r="T130" s="13">
        <f t="shared" si="104"/>
        <v>1</v>
      </c>
      <c r="U130" s="16">
        <f t="shared" si="105"/>
        <v>0</v>
      </c>
      <c r="V130" s="17">
        <f t="shared" si="106"/>
        <v>0</v>
      </c>
      <c r="W130" s="16">
        <f t="shared" si="107"/>
        <v>0</v>
      </c>
      <c r="Y130" s="13">
        <f t="shared" si="151"/>
        <v>1</v>
      </c>
      <c r="Z130" s="13">
        <f t="shared" si="152"/>
        <v>0</v>
      </c>
      <c r="AA130" s="13">
        <f t="shared" si="108"/>
        <v>1</v>
      </c>
      <c r="AB130" s="16">
        <f t="shared" si="109"/>
        <v>0</v>
      </c>
      <c r="AC130" s="17">
        <f t="shared" si="110"/>
        <v>0</v>
      </c>
      <c r="AD130" s="16">
        <f t="shared" si="111"/>
        <v>0</v>
      </c>
      <c r="AF130" s="13">
        <f t="shared" si="153"/>
        <v>1</v>
      </c>
      <c r="AG130" s="13">
        <f t="shared" si="154"/>
        <v>0</v>
      </c>
      <c r="AH130" s="13">
        <f t="shared" si="112"/>
        <v>1</v>
      </c>
      <c r="AI130" s="16">
        <f t="shared" si="113"/>
        <v>0</v>
      </c>
      <c r="AJ130" s="17">
        <f t="shared" si="114"/>
        <v>0</v>
      </c>
      <c r="AK130" s="16">
        <f t="shared" si="115"/>
        <v>0</v>
      </c>
      <c r="AM130" s="13">
        <f t="shared" si="155"/>
        <v>1</v>
      </c>
      <c r="AN130" s="13">
        <f t="shared" si="156"/>
        <v>0</v>
      </c>
      <c r="AO130" s="13">
        <f t="shared" si="116"/>
        <v>1</v>
      </c>
      <c r="AP130" s="16">
        <f t="shared" si="117"/>
        <v>0</v>
      </c>
      <c r="AQ130" s="17">
        <f t="shared" si="118"/>
        <v>0</v>
      </c>
      <c r="AR130" s="16">
        <f t="shared" si="119"/>
        <v>0</v>
      </c>
      <c r="AT130" s="13">
        <f t="shared" si="157"/>
        <v>1</v>
      </c>
      <c r="AU130" s="13">
        <f t="shared" si="158"/>
        <v>0</v>
      </c>
      <c r="AV130" s="13">
        <f t="shared" si="120"/>
        <v>1</v>
      </c>
      <c r="AW130" s="16">
        <f t="shared" si="121"/>
        <v>0</v>
      </c>
      <c r="AX130" s="17">
        <f t="shared" si="122"/>
        <v>0</v>
      </c>
      <c r="AY130" s="16">
        <f t="shared" si="123"/>
        <v>0</v>
      </c>
      <c r="BA130" s="13">
        <f t="shared" si="159"/>
        <v>1</v>
      </c>
      <c r="BB130" s="13">
        <f t="shared" si="160"/>
        <v>0</v>
      </c>
      <c r="BC130" s="13">
        <f t="shared" si="124"/>
        <v>1</v>
      </c>
      <c r="BD130" s="16">
        <f t="shared" si="125"/>
        <v>0</v>
      </c>
      <c r="BE130" s="17">
        <f t="shared" si="126"/>
        <v>0</v>
      </c>
      <c r="BF130" s="16">
        <f t="shared" si="127"/>
        <v>0</v>
      </c>
      <c r="BH130" s="13">
        <f t="shared" si="161"/>
        <v>1</v>
      </c>
      <c r="BI130" s="13">
        <f t="shared" si="162"/>
        <v>0</v>
      </c>
      <c r="BJ130" s="13">
        <f t="shared" si="128"/>
        <v>1</v>
      </c>
      <c r="BK130" s="16">
        <f t="shared" si="129"/>
        <v>0</v>
      </c>
      <c r="BL130" s="17">
        <f t="shared" si="130"/>
        <v>0</v>
      </c>
      <c r="BM130" s="16">
        <f t="shared" si="131"/>
        <v>0</v>
      </c>
      <c r="BO130" s="13">
        <f t="shared" si="163"/>
        <v>1</v>
      </c>
      <c r="BP130" s="13">
        <f t="shared" si="164"/>
        <v>0</v>
      </c>
      <c r="BQ130" s="13">
        <f t="shared" si="132"/>
        <v>1</v>
      </c>
      <c r="BR130" s="16">
        <f t="shared" si="133"/>
        <v>0</v>
      </c>
      <c r="BS130" s="17">
        <f t="shared" si="134"/>
        <v>0</v>
      </c>
      <c r="BT130" s="16">
        <f t="shared" si="135"/>
        <v>0</v>
      </c>
      <c r="BV130" s="13">
        <f t="shared" si="165"/>
        <v>1</v>
      </c>
      <c r="BW130" s="13">
        <f t="shared" si="166"/>
        <v>0</v>
      </c>
      <c r="BX130" s="13">
        <f t="shared" si="136"/>
        <v>1</v>
      </c>
      <c r="BY130" s="16">
        <f t="shared" si="137"/>
        <v>0</v>
      </c>
      <c r="BZ130" s="17">
        <f t="shared" si="138"/>
        <v>0</v>
      </c>
      <c r="CA130" s="16">
        <f t="shared" si="139"/>
        <v>0</v>
      </c>
      <c r="CC130" s="13">
        <f t="shared" si="167"/>
        <v>1</v>
      </c>
      <c r="CD130" s="13">
        <f t="shared" si="168"/>
        <v>0</v>
      </c>
      <c r="CE130" s="13">
        <f t="shared" si="140"/>
        <v>1</v>
      </c>
      <c r="CF130" s="16">
        <f t="shared" si="141"/>
        <v>0</v>
      </c>
      <c r="CG130" s="17">
        <f t="shared" si="142"/>
        <v>0</v>
      </c>
      <c r="CH130" s="16">
        <f t="shared" si="143"/>
        <v>0</v>
      </c>
      <c r="CJ130" s="13">
        <f t="shared" si="169"/>
        <v>1</v>
      </c>
      <c r="CK130" s="13">
        <f t="shared" si="170"/>
        <v>0</v>
      </c>
      <c r="CL130" s="13">
        <f t="shared" si="144"/>
        <v>1</v>
      </c>
      <c r="CM130" s="16">
        <f t="shared" si="145"/>
        <v>0</v>
      </c>
      <c r="CN130" s="17">
        <f t="shared" si="146"/>
        <v>0</v>
      </c>
      <c r="CO130" s="16">
        <f t="shared" si="147"/>
        <v>0</v>
      </c>
      <c r="CQ130" s="16">
        <f t="shared" si="171"/>
        <v>0</v>
      </c>
      <c r="CR130" s="16">
        <f>CQ130-ROUNDDOWN(コマンド生成ツール!$D$25,0)</f>
        <v>0</v>
      </c>
      <c r="CS130" s="16">
        <v>8</v>
      </c>
    </row>
    <row r="131" spans="2:97" x14ac:dyDescent="0.15">
      <c r="B131" s="8">
        <f t="shared" si="172"/>
        <v>98</v>
      </c>
      <c r="C131" s="8">
        <f t="shared" si="93"/>
        <v>0</v>
      </c>
      <c r="D131" s="8">
        <f t="shared" si="94"/>
        <v>98</v>
      </c>
      <c r="E131" s="16">
        <f t="shared" si="95"/>
        <v>190.99851720428717</v>
      </c>
      <c r="F131" s="13">
        <f t="shared" si="96"/>
        <v>0.99968747509270317</v>
      </c>
      <c r="G131" s="13">
        <f t="shared" si="97"/>
        <v>2.4999042837194903E-2</v>
      </c>
      <c r="H131" s="13">
        <f t="shared" si="98"/>
        <v>0.99875009571444817</v>
      </c>
      <c r="I131" s="13">
        <f t="shared" si="99"/>
        <v>4.9982460027299398E-2</v>
      </c>
      <c r="K131" s="13">
        <f t="shared" si="100"/>
        <v>1</v>
      </c>
      <c r="L131" s="13">
        <f t="shared" si="101"/>
        <v>0</v>
      </c>
      <c r="M131" s="13">
        <f t="shared" si="173"/>
        <v>1</v>
      </c>
      <c r="N131" s="16">
        <f t="shared" si="148"/>
        <v>0</v>
      </c>
      <c r="O131" s="17">
        <f t="shared" si="102"/>
        <v>0</v>
      </c>
      <c r="P131" s="16">
        <f t="shared" si="103"/>
        <v>0</v>
      </c>
      <c r="R131" s="13">
        <f t="shared" si="149"/>
        <v>1</v>
      </c>
      <c r="S131" s="13">
        <f t="shared" si="150"/>
        <v>0</v>
      </c>
      <c r="T131" s="13">
        <f t="shared" si="104"/>
        <v>1</v>
      </c>
      <c r="U131" s="16">
        <f t="shared" si="105"/>
        <v>0</v>
      </c>
      <c r="V131" s="17">
        <f t="shared" si="106"/>
        <v>0</v>
      </c>
      <c r="W131" s="16">
        <f t="shared" si="107"/>
        <v>0</v>
      </c>
      <c r="Y131" s="13">
        <f t="shared" si="151"/>
        <v>1</v>
      </c>
      <c r="Z131" s="13">
        <f t="shared" si="152"/>
        <v>0</v>
      </c>
      <c r="AA131" s="13">
        <f t="shared" si="108"/>
        <v>1</v>
      </c>
      <c r="AB131" s="16">
        <f t="shared" si="109"/>
        <v>0</v>
      </c>
      <c r="AC131" s="17">
        <f t="shared" si="110"/>
        <v>0</v>
      </c>
      <c r="AD131" s="16">
        <f t="shared" si="111"/>
        <v>0</v>
      </c>
      <c r="AF131" s="13">
        <f t="shared" si="153"/>
        <v>1</v>
      </c>
      <c r="AG131" s="13">
        <f t="shared" si="154"/>
        <v>0</v>
      </c>
      <c r="AH131" s="13">
        <f t="shared" si="112"/>
        <v>1</v>
      </c>
      <c r="AI131" s="16">
        <f t="shared" si="113"/>
        <v>0</v>
      </c>
      <c r="AJ131" s="17">
        <f t="shared" si="114"/>
        <v>0</v>
      </c>
      <c r="AK131" s="16">
        <f t="shared" si="115"/>
        <v>0</v>
      </c>
      <c r="AM131" s="13">
        <f t="shared" si="155"/>
        <v>1</v>
      </c>
      <c r="AN131" s="13">
        <f t="shared" si="156"/>
        <v>0</v>
      </c>
      <c r="AO131" s="13">
        <f t="shared" si="116"/>
        <v>1</v>
      </c>
      <c r="AP131" s="16">
        <f t="shared" si="117"/>
        <v>0</v>
      </c>
      <c r="AQ131" s="17">
        <f t="shared" si="118"/>
        <v>0</v>
      </c>
      <c r="AR131" s="16">
        <f t="shared" si="119"/>
        <v>0</v>
      </c>
      <c r="AT131" s="13">
        <f t="shared" si="157"/>
        <v>1</v>
      </c>
      <c r="AU131" s="13">
        <f t="shared" si="158"/>
        <v>0</v>
      </c>
      <c r="AV131" s="13">
        <f t="shared" si="120"/>
        <v>1</v>
      </c>
      <c r="AW131" s="16">
        <f t="shared" si="121"/>
        <v>0</v>
      </c>
      <c r="AX131" s="17">
        <f t="shared" si="122"/>
        <v>0</v>
      </c>
      <c r="AY131" s="16">
        <f t="shared" si="123"/>
        <v>0</v>
      </c>
      <c r="BA131" s="13">
        <f t="shared" si="159"/>
        <v>1</v>
      </c>
      <c r="BB131" s="13">
        <f t="shared" si="160"/>
        <v>0</v>
      </c>
      <c r="BC131" s="13">
        <f t="shared" si="124"/>
        <v>1</v>
      </c>
      <c r="BD131" s="16">
        <f t="shared" si="125"/>
        <v>0</v>
      </c>
      <c r="BE131" s="17">
        <f t="shared" si="126"/>
        <v>0</v>
      </c>
      <c r="BF131" s="16">
        <f t="shared" si="127"/>
        <v>0</v>
      </c>
      <c r="BH131" s="13">
        <f t="shared" si="161"/>
        <v>1</v>
      </c>
      <c r="BI131" s="13">
        <f t="shared" si="162"/>
        <v>0</v>
      </c>
      <c r="BJ131" s="13">
        <f t="shared" si="128"/>
        <v>1</v>
      </c>
      <c r="BK131" s="16">
        <f t="shared" si="129"/>
        <v>0</v>
      </c>
      <c r="BL131" s="17">
        <f t="shared" si="130"/>
        <v>0</v>
      </c>
      <c r="BM131" s="16">
        <f t="shared" si="131"/>
        <v>0</v>
      </c>
      <c r="BO131" s="13">
        <f t="shared" si="163"/>
        <v>1</v>
      </c>
      <c r="BP131" s="13">
        <f t="shared" si="164"/>
        <v>0</v>
      </c>
      <c r="BQ131" s="13">
        <f t="shared" si="132"/>
        <v>1</v>
      </c>
      <c r="BR131" s="16">
        <f t="shared" si="133"/>
        <v>0</v>
      </c>
      <c r="BS131" s="17">
        <f t="shared" si="134"/>
        <v>0</v>
      </c>
      <c r="BT131" s="16">
        <f t="shared" si="135"/>
        <v>0</v>
      </c>
      <c r="BV131" s="13">
        <f t="shared" si="165"/>
        <v>1</v>
      </c>
      <c r="BW131" s="13">
        <f t="shared" si="166"/>
        <v>0</v>
      </c>
      <c r="BX131" s="13">
        <f t="shared" si="136"/>
        <v>1</v>
      </c>
      <c r="BY131" s="16">
        <f t="shared" si="137"/>
        <v>0</v>
      </c>
      <c r="BZ131" s="17">
        <f t="shared" si="138"/>
        <v>0</v>
      </c>
      <c r="CA131" s="16">
        <f t="shared" si="139"/>
        <v>0</v>
      </c>
      <c r="CC131" s="13">
        <f t="shared" si="167"/>
        <v>1</v>
      </c>
      <c r="CD131" s="13">
        <f t="shared" si="168"/>
        <v>0</v>
      </c>
      <c r="CE131" s="13">
        <f t="shared" si="140"/>
        <v>1</v>
      </c>
      <c r="CF131" s="16">
        <f t="shared" si="141"/>
        <v>0</v>
      </c>
      <c r="CG131" s="17">
        <f t="shared" si="142"/>
        <v>0</v>
      </c>
      <c r="CH131" s="16">
        <f t="shared" si="143"/>
        <v>0</v>
      </c>
      <c r="CJ131" s="13">
        <f t="shared" si="169"/>
        <v>1</v>
      </c>
      <c r="CK131" s="13">
        <f t="shared" si="170"/>
        <v>0</v>
      </c>
      <c r="CL131" s="13">
        <f t="shared" si="144"/>
        <v>1</v>
      </c>
      <c r="CM131" s="16">
        <f t="shared" si="145"/>
        <v>0</v>
      </c>
      <c r="CN131" s="17">
        <f t="shared" si="146"/>
        <v>0</v>
      </c>
      <c r="CO131" s="16">
        <f t="shared" si="147"/>
        <v>0</v>
      </c>
      <c r="CQ131" s="16">
        <f t="shared" si="171"/>
        <v>0</v>
      </c>
      <c r="CR131" s="16">
        <f>CQ131-ROUNDDOWN(コマンド生成ツール!$D$25,0)</f>
        <v>0</v>
      </c>
      <c r="CS131" s="16">
        <v>8</v>
      </c>
    </row>
    <row r="132" spans="2:97" x14ac:dyDescent="0.15">
      <c r="B132" s="8">
        <f t="shared" si="172"/>
        <v>99</v>
      </c>
      <c r="C132" s="8">
        <f t="shared" si="93"/>
        <v>0</v>
      </c>
      <c r="D132" s="8">
        <f t="shared" si="94"/>
        <v>99</v>
      </c>
      <c r="E132" s="16">
        <f t="shared" si="95"/>
        <v>195.44744419116222</v>
      </c>
      <c r="F132" s="13">
        <f t="shared" si="96"/>
        <v>0.99967274705098697</v>
      </c>
      <c r="G132" s="13">
        <f t="shared" si="97"/>
        <v>2.5581219742878341E-2</v>
      </c>
      <c r="H132" s="13">
        <f t="shared" si="98"/>
        <v>0.99869120239293319</v>
      </c>
      <c r="I132" s="13">
        <f t="shared" si="99"/>
        <v>5.1145696426556267E-2</v>
      </c>
      <c r="K132" s="13">
        <f t="shared" si="100"/>
        <v>1</v>
      </c>
      <c r="L132" s="13">
        <f t="shared" si="101"/>
        <v>0</v>
      </c>
      <c r="M132" s="13">
        <f t="shared" si="173"/>
        <v>1</v>
      </c>
      <c r="N132" s="16">
        <f t="shared" si="148"/>
        <v>0</v>
      </c>
      <c r="O132" s="17">
        <f t="shared" si="102"/>
        <v>0</v>
      </c>
      <c r="P132" s="16">
        <f t="shared" si="103"/>
        <v>0</v>
      </c>
      <c r="R132" s="13">
        <f t="shared" si="149"/>
        <v>1</v>
      </c>
      <c r="S132" s="13">
        <f t="shared" si="150"/>
        <v>0</v>
      </c>
      <c r="T132" s="13">
        <f t="shared" si="104"/>
        <v>1</v>
      </c>
      <c r="U132" s="16">
        <f t="shared" si="105"/>
        <v>0</v>
      </c>
      <c r="V132" s="17">
        <f t="shared" si="106"/>
        <v>0</v>
      </c>
      <c r="W132" s="16">
        <f t="shared" si="107"/>
        <v>0</v>
      </c>
      <c r="Y132" s="13">
        <f t="shared" si="151"/>
        <v>1</v>
      </c>
      <c r="Z132" s="13">
        <f t="shared" si="152"/>
        <v>0</v>
      </c>
      <c r="AA132" s="13">
        <f t="shared" si="108"/>
        <v>1</v>
      </c>
      <c r="AB132" s="16">
        <f t="shared" si="109"/>
        <v>0</v>
      </c>
      <c r="AC132" s="17">
        <f t="shared" si="110"/>
        <v>0</v>
      </c>
      <c r="AD132" s="16">
        <f t="shared" si="111"/>
        <v>0</v>
      </c>
      <c r="AF132" s="13">
        <f t="shared" si="153"/>
        <v>1</v>
      </c>
      <c r="AG132" s="13">
        <f t="shared" si="154"/>
        <v>0</v>
      </c>
      <c r="AH132" s="13">
        <f t="shared" si="112"/>
        <v>1</v>
      </c>
      <c r="AI132" s="16">
        <f t="shared" si="113"/>
        <v>0</v>
      </c>
      <c r="AJ132" s="17">
        <f t="shared" si="114"/>
        <v>0</v>
      </c>
      <c r="AK132" s="16">
        <f t="shared" si="115"/>
        <v>0</v>
      </c>
      <c r="AM132" s="13">
        <f t="shared" si="155"/>
        <v>1</v>
      </c>
      <c r="AN132" s="13">
        <f t="shared" si="156"/>
        <v>0</v>
      </c>
      <c r="AO132" s="13">
        <f t="shared" si="116"/>
        <v>1</v>
      </c>
      <c r="AP132" s="16">
        <f t="shared" si="117"/>
        <v>0</v>
      </c>
      <c r="AQ132" s="17">
        <f t="shared" si="118"/>
        <v>0</v>
      </c>
      <c r="AR132" s="16">
        <f t="shared" si="119"/>
        <v>0</v>
      </c>
      <c r="AT132" s="13">
        <f t="shared" si="157"/>
        <v>1</v>
      </c>
      <c r="AU132" s="13">
        <f t="shared" si="158"/>
        <v>0</v>
      </c>
      <c r="AV132" s="13">
        <f t="shared" si="120"/>
        <v>1</v>
      </c>
      <c r="AW132" s="16">
        <f t="shared" si="121"/>
        <v>0</v>
      </c>
      <c r="AX132" s="17">
        <f t="shared" si="122"/>
        <v>0</v>
      </c>
      <c r="AY132" s="16">
        <f t="shared" si="123"/>
        <v>0</v>
      </c>
      <c r="BA132" s="13">
        <f t="shared" si="159"/>
        <v>1</v>
      </c>
      <c r="BB132" s="13">
        <f t="shared" si="160"/>
        <v>0</v>
      </c>
      <c r="BC132" s="13">
        <f t="shared" si="124"/>
        <v>1</v>
      </c>
      <c r="BD132" s="16">
        <f t="shared" si="125"/>
        <v>0</v>
      </c>
      <c r="BE132" s="17">
        <f t="shared" si="126"/>
        <v>0</v>
      </c>
      <c r="BF132" s="16">
        <f t="shared" si="127"/>
        <v>0</v>
      </c>
      <c r="BH132" s="13">
        <f t="shared" si="161"/>
        <v>1</v>
      </c>
      <c r="BI132" s="13">
        <f t="shared" si="162"/>
        <v>0</v>
      </c>
      <c r="BJ132" s="13">
        <f t="shared" si="128"/>
        <v>1</v>
      </c>
      <c r="BK132" s="16">
        <f t="shared" si="129"/>
        <v>0</v>
      </c>
      <c r="BL132" s="17">
        <f t="shared" si="130"/>
        <v>0</v>
      </c>
      <c r="BM132" s="16">
        <f t="shared" si="131"/>
        <v>0</v>
      </c>
      <c r="BO132" s="13">
        <f t="shared" si="163"/>
        <v>1</v>
      </c>
      <c r="BP132" s="13">
        <f t="shared" si="164"/>
        <v>0</v>
      </c>
      <c r="BQ132" s="13">
        <f t="shared" si="132"/>
        <v>1</v>
      </c>
      <c r="BR132" s="16">
        <f t="shared" si="133"/>
        <v>0</v>
      </c>
      <c r="BS132" s="17">
        <f t="shared" si="134"/>
        <v>0</v>
      </c>
      <c r="BT132" s="16">
        <f t="shared" si="135"/>
        <v>0</v>
      </c>
      <c r="BV132" s="13">
        <f t="shared" si="165"/>
        <v>1</v>
      </c>
      <c r="BW132" s="13">
        <f t="shared" si="166"/>
        <v>0</v>
      </c>
      <c r="BX132" s="13">
        <f t="shared" si="136"/>
        <v>1</v>
      </c>
      <c r="BY132" s="16">
        <f t="shared" si="137"/>
        <v>0</v>
      </c>
      <c r="BZ132" s="17">
        <f t="shared" si="138"/>
        <v>0</v>
      </c>
      <c r="CA132" s="16">
        <f t="shared" si="139"/>
        <v>0</v>
      </c>
      <c r="CC132" s="13">
        <f t="shared" si="167"/>
        <v>1</v>
      </c>
      <c r="CD132" s="13">
        <f t="shared" si="168"/>
        <v>0</v>
      </c>
      <c r="CE132" s="13">
        <f t="shared" si="140"/>
        <v>1</v>
      </c>
      <c r="CF132" s="16">
        <f t="shared" si="141"/>
        <v>0</v>
      </c>
      <c r="CG132" s="17">
        <f t="shared" si="142"/>
        <v>0</v>
      </c>
      <c r="CH132" s="16">
        <f t="shared" si="143"/>
        <v>0</v>
      </c>
      <c r="CJ132" s="13">
        <f t="shared" si="169"/>
        <v>1</v>
      </c>
      <c r="CK132" s="13">
        <f t="shared" si="170"/>
        <v>0</v>
      </c>
      <c r="CL132" s="13">
        <f t="shared" si="144"/>
        <v>1</v>
      </c>
      <c r="CM132" s="16">
        <f t="shared" si="145"/>
        <v>0</v>
      </c>
      <c r="CN132" s="17">
        <f t="shared" si="146"/>
        <v>0</v>
      </c>
      <c r="CO132" s="16">
        <f t="shared" si="147"/>
        <v>0</v>
      </c>
      <c r="CQ132" s="16">
        <f t="shared" si="171"/>
        <v>0</v>
      </c>
      <c r="CR132" s="16">
        <f>CQ132-ROUNDDOWN(コマンド生成ツール!$D$25,0)</f>
        <v>0</v>
      </c>
      <c r="CS132" s="16">
        <v>8</v>
      </c>
    </row>
    <row r="133" spans="2:97" x14ac:dyDescent="0.15">
      <c r="B133" s="8">
        <f t="shared" si="172"/>
        <v>100</v>
      </c>
      <c r="C133" s="8">
        <f t="shared" si="93"/>
        <v>1</v>
      </c>
      <c r="D133" s="8">
        <f t="shared" si="94"/>
        <v>0</v>
      </c>
      <c r="E133" s="16">
        <f t="shared" si="95"/>
        <v>200</v>
      </c>
      <c r="F133" s="13">
        <f t="shared" si="96"/>
        <v>0.99965732497555726</v>
      </c>
      <c r="G133" s="13">
        <f t="shared" si="97"/>
        <v>2.6176948307873153E-2</v>
      </c>
      <c r="H133" s="13">
        <f t="shared" si="98"/>
        <v>0.99862953475457383</v>
      </c>
      <c r="I133" s="13">
        <f t="shared" si="99"/>
        <v>5.2335956242943835E-2</v>
      </c>
      <c r="K133" s="13">
        <f t="shared" si="100"/>
        <v>1</v>
      </c>
      <c r="L133" s="13">
        <f t="shared" si="101"/>
        <v>0</v>
      </c>
      <c r="M133" s="13">
        <f t="shared" si="173"/>
        <v>1</v>
      </c>
      <c r="N133" s="16">
        <f t="shared" si="148"/>
        <v>0</v>
      </c>
      <c r="O133" s="17">
        <f t="shared" si="102"/>
        <v>0</v>
      </c>
      <c r="P133" s="16">
        <f t="shared" si="103"/>
        <v>0</v>
      </c>
      <c r="R133" s="13">
        <f t="shared" si="149"/>
        <v>1</v>
      </c>
      <c r="S133" s="13">
        <f t="shared" si="150"/>
        <v>0</v>
      </c>
      <c r="T133" s="13">
        <f t="shared" si="104"/>
        <v>1</v>
      </c>
      <c r="U133" s="16">
        <f t="shared" si="105"/>
        <v>0</v>
      </c>
      <c r="V133" s="17">
        <f t="shared" si="106"/>
        <v>0</v>
      </c>
      <c r="W133" s="16">
        <f t="shared" si="107"/>
        <v>0</v>
      </c>
      <c r="Y133" s="13">
        <f t="shared" si="151"/>
        <v>1</v>
      </c>
      <c r="Z133" s="13">
        <f t="shared" si="152"/>
        <v>0</v>
      </c>
      <c r="AA133" s="13">
        <f t="shared" si="108"/>
        <v>1</v>
      </c>
      <c r="AB133" s="16">
        <f t="shared" si="109"/>
        <v>0</v>
      </c>
      <c r="AC133" s="17">
        <f t="shared" si="110"/>
        <v>0</v>
      </c>
      <c r="AD133" s="16">
        <f t="shared" si="111"/>
        <v>0</v>
      </c>
      <c r="AF133" s="13">
        <f t="shared" si="153"/>
        <v>1</v>
      </c>
      <c r="AG133" s="13">
        <f t="shared" si="154"/>
        <v>0</v>
      </c>
      <c r="AH133" s="13">
        <f t="shared" si="112"/>
        <v>1</v>
      </c>
      <c r="AI133" s="16">
        <f t="shared" si="113"/>
        <v>0</v>
      </c>
      <c r="AJ133" s="17">
        <f t="shared" si="114"/>
        <v>0</v>
      </c>
      <c r="AK133" s="16">
        <f t="shared" si="115"/>
        <v>0</v>
      </c>
      <c r="AM133" s="13">
        <f t="shared" si="155"/>
        <v>1</v>
      </c>
      <c r="AN133" s="13">
        <f t="shared" si="156"/>
        <v>0</v>
      </c>
      <c r="AO133" s="13">
        <f t="shared" si="116"/>
        <v>1</v>
      </c>
      <c r="AP133" s="16">
        <f t="shared" si="117"/>
        <v>0</v>
      </c>
      <c r="AQ133" s="17">
        <f t="shared" si="118"/>
        <v>0</v>
      </c>
      <c r="AR133" s="16">
        <f t="shared" si="119"/>
        <v>0</v>
      </c>
      <c r="AT133" s="13">
        <f t="shared" si="157"/>
        <v>1</v>
      </c>
      <c r="AU133" s="13">
        <f t="shared" si="158"/>
        <v>0</v>
      </c>
      <c r="AV133" s="13">
        <f t="shared" si="120"/>
        <v>1</v>
      </c>
      <c r="AW133" s="16">
        <f t="shared" si="121"/>
        <v>0</v>
      </c>
      <c r="AX133" s="17">
        <f t="shared" si="122"/>
        <v>0</v>
      </c>
      <c r="AY133" s="16">
        <f t="shared" si="123"/>
        <v>0</v>
      </c>
      <c r="BA133" s="13">
        <f t="shared" si="159"/>
        <v>1</v>
      </c>
      <c r="BB133" s="13">
        <f t="shared" si="160"/>
        <v>0</v>
      </c>
      <c r="BC133" s="13">
        <f t="shared" si="124"/>
        <v>1</v>
      </c>
      <c r="BD133" s="16">
        <f t="shared" si="125"/>
        <v>0</v>
      </c>
      <c r="BE133" s="17">
        <f t="shared" si="126"/>
        <v>0</v>
      </c>
      <c r="BF133" s="16">
        <f t="shared" si="127"/>
        <v>0</v>
      </c>
      <c r="BH133" s="13">
        <f t="shared" si="161"/>
        <v>1</v>
      </c>
      <c r="BI133" s="13">
        <f t="shared" si="162"/>
        <v>0</v>
      </c>
      <c r="BJ133" s="13">
        <f t="shared" si="128"/>
        <v>1</v>
      </c>
      <c r="BK133" s="16">
        <f t="shared" si="129"/>
        <v>0</v>
      </c>
      <c r="BL133" s="17">
        <f t="shared" si="130"/>
        <v>0</v>
      </c>
      <c r="BM133" s="16">
        <f t="shared" si="131"/>
        <v>0</v>
      </c>
      <c r="BO133" s="13">
        <f t="shared" si="163"/>
        <v>1</v>
      </c>
      <c r="BP133" s="13">
        <f t="shared" si="164"/>
        <v>0</v>
      </c>
      <c r="BQ133" s="13">
        <f t="shared" si="132"/>
        <v>1</v>
      </c>
      <c r="BR133" s="16">
        <f t="shared" si="133"/>
        <v>0</v>
      </c>
      <c r="BS133" s="17">
        <f t="shared" si="134"/>
        <v>0</v>
      </c>
      <c r="BT133" s="16">
        <f t="shared" si="135"/>
        <v>0</v>
      </c>
      <c r="BV133" s="13">
        <f t="shared" si="165"/>
        <v>1</v>
      </c>
      <c r="BW133" s="13">
        <f t="shared" si="166"/>
        <v>0</v>
      </c>
      <c r="BX133" s="13">
        <f t="shared" si="136"/>
        <v>1</v>
      </c>
      <c r="BY133" s="16">
        <f t="shared" si="137"/>
        <v>0</v>
      </c>
      <c r="BZ133" s="17">
        <f t="shared" si="138"/>
        <v>0</v>
      </c>
      <c r="CA133" s="16">
        <f t="shared" si="139"/>
        <v>0</v>
      </c>
      <c r="CC133" s="13">
        <f t="shared" si="167"/>
        <v>1</v>
      </c>
      <c r="CD133" s="13">
        <f t="shared" si="168"/>
        <v>0</v>
      </c>
      <c r="CE133" s="13">
        <f t="shared" si="140"/>
        <v>1</v>
      </c>
      <c r="CF133" s="16">
        <f t="shared" si="141"/>
        <v>0</v>
      </c>
      <c r="CG133" s="17">
        <f t="shared" si="142"/>
        <v>0</v>
      </c>
      <c r="CH133" s="16">
        <f t="shared" si="143"/>
        <v>0</v>
      </c>
      <c r="CJ133" s="13">
        <f t="shared" si="169"/>
        <v>1</v>
      </c>
      <c r="CK133" s="13">
        <f t="shared" si="170"/>
        <v>0</v>
      </c>
      <c r="CL133" s="13">
        <f t="shared" si="144"/>
        <v>1</v>
      </c>
      <c r="CM133" s="16">
        <f t="shared" si="145"/>
        <v>0</v>
      </c>
      <c r="CN133" s="17">
        <f t="shared" si="146"/>
        <v>0</v>
      </c>
      <c r="CO133" s="16">
        <f t="shared" si="147"/>
        <v>0</v>
      </c>
      <c r="CQ133" s="16">
        <f t="shared" si="171"/>
        <v>0</v>
      </c>
      <c r="CR133" s="16">
        <f>CQ133-ROUNDDOWN(コマンド生成ツール!$D$25,0)</f>
        <v>0</v>
      </c>
      <c r="CS133" s="16">
        <v>8</v>
      </c>
    </row>
    <row r="134" spans="2:97" x14ac:dyDescent="0.15">
      <c r="B134" s="8">
        <f t="shared" si="172"/>
        <v>101</v>
      </c>
      <c r="C134" s="8">
        <f t="shared" si="93"/>
        <v>1</v>
      </c>
      <c r="D134" s="8">
        <f t="shared" si="94"/>
        <v>1</v>
      </c>
      <c r="E134" s="16">
        <f t="shared" si="95"/>
        <v>204.65859845615083</v>
      </c>
      <c r="F134" s="13">
        <f t="shared" si="96"/>
        <v>0.99964117616509052</v>
      </c>
      <c r="G134" s="13">
        <f t="shared" si="97"/>
        <v>2.6786543548476819E-2</v>
      </c>
      <c r="H134" s="13">
        <f t="shared" si="98"/>
        <v>0.99856496216945112</v>
      </c>
      <c r="I134" s="13">
        <f t="shared" si="99"/>
        <v>5.3553863796393569E-2</v>
      </c>
      <c r="K134" s="13">
        <f t="shared" si="100"/>
        <v>1</v>
      </c>
      <c r="L134" s="13">
        <f t="shared" si="101"/>
        <v>0</v>
      </c>
      <c r="M134" s="13">
        <f t="shared" si="173"/>
        <v>1</v>
      </c>
      <c r="N134" s="16">
        <f t="shared" si="148"/>
        <v>0</v>
      </c>
      <c r="O134" s="17">
        <f t="shared" si="102"/>
        <v>0</v>
      </c>
      <c r="P134" s="16">
        <f t="shared" si="103"/>
        <v>0</v>
      </c>
      <c r="R134" s="13">
        <f t="shared" si="149"/>
        <v>1</v>
      </c>
      <c r="S134" s="13">
        <f t="shared" si="150"/>
        <v>0</v>
      </c>
      <c r="T134" s="13">
        <f t="shared" si="104"/>
        <v>1</v>
      </c>
      <c r="U134" s="16">
        <f t="shared" si="105"/>
        <v>0</v>
      </c>
      <c r="V134" s="17">
        <f t="shared" si="106"/>
        <v>0</v>
      </c>
      <c r="W134" s="16">
        <f t="shared" si="107"/>
        <v>0</v>
      </c>
      <c r="Y134" s="13">
        <f t="shared" si="151"/>
        <v>1</v>
      </c>
      <c r="Z134" s="13">
        <f t="shared" si="152"/>
        <v>0</v>
      </c>
      <c r="AA134" s="13">
        <f t="shared" si="108"/>
        <v>1</v>
      </c>
      <c r="AB134" s="16">
        <f t="shared" si="109"/>
        <v>0</v>
      </c>
      <c r="AC134" s="17">
        <f t="shared" si="110"/>
        <v>0</v>
      </c>
      <c r="AD134" s="16">
        <f t="shared" si="111"/>
        <v>0</v>
      </c>
      <c r="AF134" s="13">
        <f t="shared" si="153"/>
        <v>1</v>
      </c>
      <c r="AG134" s="13">
        <f t="shared" si="154"/>
        <v>0</v>
      </c>
      <c r="AH134" s="13">
        <f t="shared" si="112"/>
        <v>1</v>
      </c>
      <c r="AI134" s="16">
        <f t="shared" si="113"/>
        <v>0</v>
      </c>
      <c r="AJ134" s="17">
        <f t="shared" si="114"/>
        <v>0</v>
      </c>
      <c r="AK134" s="16">
        <f t="shared" si="115"/>
        <v>0</v>
      </c>
      <c r="AM134" s="13">
        <f t="shared" si="155"/>
        <v>1</v>
      </c>
      <c r="AN134" s="13">
        <f t="shared" si="156"/>
        <v>0</v>
      </c>
      <c r="AO134" s="13">
        <f t="shared" si="116"/>
        <v>1</v>
      </c>
      <c r="AP134" s="16">
        <f t="shared" si="117"/>
        <v>0</v>
      </c>
      <c r="AQ134" s="17">
        <f t="shared" si="118"/>
        <v>0</v>
      </c>
      <c r="AR134" s="16">
        <f t="shared" si="119"/>
        <v>0</v>
      </c>
      <c r="AT134" s="13">
        <f t="shared" si="157"/>
        <v>1</v>
      </c>
      <c r="AU134" s="13">
        <f t="shared" si="158"/>
        <v>0</v>
      </c>
      <c r="AV134" s="13">
        <f t="shared" si="120"/>
        <v>1</v>
      </c>
      <c r="AW134" s="16">
        <f t="shared" si="121"/>
        <v>0</v>
      </c>
      <c r="AX134" s="17">
        <f t="shared" si="122"/>
        <v>0</v>
      </c>
      <c r="AY134" s="16">
        <f t="shared" si="123"/>
        <v>0</v>
      </c>
      <c r="BA134" s="13">
        <f t="shared" si="159"/>
        <v>1</v>
      </c>
      <c r="BB134" s="13">
        <f t="shared" si="160"/>
        <v>0</v>
      </c>
      <c r="BC134" s="13">
        <f t="shared" si="124"/>
        <v>1</v>
      </c>
      <c r="BD134" s="16">
        <f t="shared" si="125"/>
        <v>0</v>
      </c>
      <c r="BE134" s="17">
        <f t="shared" si="126"/>
        <v>0</v>
      </c>
      <c r="BF134" s="16">
        <f t="shared" si="127"/>
        <v>0</v>
      </c>
      <c r="BH134" s="13">
        <f t="shared" si="161"/>
        <v>1</v>
      </c>
      <c r="BI134" s="13">
        <f t="shared" si="162"/>
        <v>0</v>
      </c>
      <c r="BJ134" s="13">
        <f t="shared" si="128"/>
        <v>1</v>
      </c>
      <c r="BK134" s="16">
        <f t="shared" si="129"/>
        <v>0</v>
      </c>
      <c r="BL134" s="17">
        <f t="shared" si="130"/>
        <v>0</v>
      </c>
      <c r="BM134" s="16">
        <f t="shared" si="131"/>
        <v>0</v>
      </c>
      <c r="BO134" s="13">
        <f t="shared" si="163"/>
        <v>1</v>
      </c>
      <c r="BP134" s="13">
        <f t="shared" si="164"/>
        <v>0</v>
      </c>
      <c r="BQ134" s="13">
        <f t="shared" si="132"/>
        <v>1</v>
      </c>
      <c r="BR134" s="16">
        <f t="shared" si="133"/>
        <v>0</v>
      </c>
      <c r="BS134" s="17">
        <f t="shared" si="134"/>
        <v>0</v>
      </c>
      <c r="BT134" s="16">
        <f t="shared" si="135"/>
        <v>0</v>
      </c>
      <c r="BV134" s="13">
        <f t="shared" si="165"/>
        <v>1</v>
      </c>
      <c r="BW134" s="13">
        <f t="shared" si="166"/>
        <v>0</v>
      </c>
      <c r="BX134" s="13">
        <f t="shared" si="136"/>
        <v>1</v>
      </c>
      <c r="BY134" s="16">
        <f t="shared" si="137"/>
        <v>0</v>
      </c>
      <c r="BZ134" s="17">
        <f t="shared" si="138"/>
        <v>0</v>
      </c>
      <c r="CA134" s="16">
        <f t="shared" si="139"/>
        <v>0</v>
      </c>
      <c r="CC134" s="13">
        <f t="shared" si="167"/>
        <v>1</v>
      </c>
      <c r="CD134" s="13">
        <f t="shared" si="168"/>
        <v>0</v>
      </c>
      <c r="CE134" s="13">
        <f t="shared" si="140"/>
        <v>1</v>
      </c>
      <c r="CF134" s="16">
        <f t="shared" si="141"/>
        <v>0</v>
      </c>
      <c r="CG134" s="17">
        <f t="shared" si="142"/>
        <v>0</v>
      </c>
      <c r="CH134" s="16">
        <f t="shared" si="143"/>
        <v>0</v>
      </c>
      <c r="CJ134" s="13">
        <f t="shared" si="169"/>
        <v>1</v>
      </c>
      <c r="CK134" s="13">
        <f t="shared" si="170"/>
        <v>0</v>
      </c>
      <c r="CL134" s="13">
        <f t="shared" si="144"/>
        <v>1</v>
      </c>
      <c r="CM134" s="16">
        <f t="shared" si="145"/>
        <v>0</v>
      </c>
      <c r="CN134" s="17">
        <f t="shared" si="146"/>
        <v>0</v>
      </c>
      <c r="CO134" s="16">
        <f t="shared" si="147"/>
        <v>0</v>
      </c>
      <c r="CQ134" s="16">
        <f t="shared" si="171"/>
        <v>0</v>
      </c>
      <c r="CR134" s="16">
        <f>CQ134-ROUNDDOWN(コマンド生成ツール!$D$25,0)</f>
        <v>0</v>
      </c>
      <c r="CS134" s="16">
        <v>8</v>
      </c>
    </row>
    <row r="135" spans="2:97" x14ac:dyDescent="0.15">
      <c r="B135" s="8">
        <f t="shared" si="172"/>
        <v>102</v>
      </c>
      <c r="C135" s="8">
        <f t="shared" si="93"/>
        <v>1</v>
      </c>
      <c r="D135" s="8">
        <f t="shared" si="94"/>
        <v>2</v>
      </c>
      <c r="E135" s="16">
        <f t="shared" si="95"/>
        <v>209.42570961017992</v>
      </c>
      <c r="F135" s="13">
        <f t="shared" si="96"/>
        <v>0.99962426637781854</v>
      </c>
      <c r="G135" s="13">
        <f t="shared" si="97"/>
        <v>2.7410327772721108E-2</v>
      </c>
      <c r="H135" s="13">
        <f t="shared" si="98"/>
        <v>0.99849734786278399</v>
      </c>
      <c r="I135" s="13">
        <f t="shared" si="99"/>
        <v>5.4800057581963768E-2</v>
      </c>
      <c r="K135" s="13">
        <f t="shared" si="100"/>
        <v>1</v>
      </c>
      <c r="L135" s="13">
        <f t="shared" si="101"/>
        <v>0</v>
      </c>
      <c r="M135" s="13">
        <f t="shared" si="173"/>
        <v>1</v>
      </c>
      <c r="N135" s="16">
        <f t="shared" si="148"/>
        <v>0</v>
      </c>
      <c r="O135" s="17">
        <f t="shared" si="102"/>
        <v>0</v>
      </c>
      <c r="P135" s="16">
        <f t="shared" si="103"/>
        <v>0</v>
      </c>
      <c r="R135" s="13">
        <f t="shared" si="149"/>
        <v>1</v>
      </c>
      <c r="S135" s="13">
        <f t="shared" si="150"/>
        <v>0</v>
      </c>
      <c r="T135" s="13">
        <f t="shared" si="104"/>
        <v>1</v>
      </c>
      <c r="U135" s="16">
        <f t="shared" si="105"/>
        <v>0</v>
      </c>
      <c r="V135" s="17">
        <f t="shared" si="106"/>
        <v>0</v>
      </c>
      <c r="W135" s="16">
        <f t="shared" si="107"/>
        <v>0</v>
      </c>
      <c r="Y135" s="13">
        <f t="shared" si="151"/>
        <v>1</v>
      </c>
      <c r="Z135" s="13">
        <f t="shared" si="152"/>
        <v>0</v>
      </c>
      <c r="AA135" s="13">
        <f t="shared" si="108"/>
        <v>1</v>
      </c>
      <c r="AB135" s="16">
        <f t="shared" si="109"/>
        <v>0</v>
      </c>
      <c r="AC135" s="17">
        <f t="shared" si="110"/>
        <v>0</v>
      </c>
      <c r="AD135" s="16">
        <f t="shared" si="111"/>
        <v>0</v>
      </c>
      <c r="AF135" s="13">
        <f t="shared" si="153"/>
        <v>1</v>
      </c>
      <c r="AG135" s="13">
        <f t="shared" si="154"/>
        <v>0</v>
      </c>
      <c r="AH135" s="13">
        <f t="shared" si="112"/>
        <v>1</v>
      </c>
      <c r="AI135" s="16">
        <f t="shared" si="113"/>
        <v>0</v>
      </c>
      <c r="AJ135" s="17">
        <f t="shared" si="114"/>
        <v>0</v>
      </c>
      <c r="AK135" s="16">
        <f t="shared" si="115"/>
        <v>0</v>
      </c>
      <c r="AM135" s="13">
        <f t="shared" si="155"/>
        <v>1</v>
      </c>
      <c r="AN135" s="13">
        <f t="shared" si="156"/>
        <v>0</v>
      </c>
      <c r="AO135" s="13">
        <f t="shared" si="116"/>
        <v>1</v>
      </c>
      <c r="AP135" s="16">
        <f t="shared" si="117"/>
        <v>0</v>
      </c>
      <c r="AQ135" s="17">
        <f t="shared" si="118"/>
        <v>0</v>
      </c>
      <c r="AR135" s="16">
        <f t="shared" si="119"/>
        <v>0</v>
      </c>
      <c r="AT135" s="13">
        <f t="shared" si="157"/>
        <v>1</v>
      </c>
      <c r="AU135" s="13">
        <f t="shared" si="158"/>
        <v>0</v>
      </c>
      <c r="AV135" s="13">
        <f t="shared" si="120"/>
        <v>1</v>
      </c>
      <c r="AW135" s="16">
        <f t="shared" si="121"/>
        <v>0</v>
      </c>
      <c r="AX135" s="17">
        <f t="shared" si="122"/>
        <v>0</v>
      </c>
      <c r="AY135" s="16">
        <f t="shared" si="123"/>
        <v>0</v>
      </c>
      <c r="BA135" s="13">
        <f t="shared" si="159"/>
        <v>1</v>
      </c>
      <c r="BB135" s="13">
        <f t="shared" si="160"/>
        <v>0</v>
      </c>
      <c r="BC135" s="13">
        <f t="shared" si="124"/>
        <v>1</v>
      </c>
      <c r="BD135" s="16">
        <f t="shared" si="125"/>
        <v>0</v>
      </c>
      <c r="BE135" s="17">
        <f t="shared" si="126"/>
        <v>0</v>
      </c>
      <c r="BF135" s="16">
        <f t="shared" si="127"/>
        <v>0</v>
      </c>
      <c r="BH135" s="13">
        <f t="shared" si="161"/>
        <v>1</v>
      </c>
      <c r="BI135" s="13">
        <f t="shared" si="162"/>
        <v>0</v>
      </c>
      <c r="BJ135" s="13">
        <f t="shared" si="128"/>
        <v>1</v>
      </c>
      <c r="BK135" s="16">
        <f t="shared" si="129"/>
        <v>0</v>
      </c>
      <c r="BL135" s="17">
        <f t="shared" si="130"/>
        <v>0</v>
      </c>
      <c r="BM135" s="16">
        <f t="shared" si="131"/>
        <v>0</v>
      </c>
      <c r="BO135" s="13">
        <f t="shared" si="163"/>
        <v>1</v>
      </c>
      <c r="BP135" s="13">
        <f t="shared" si="164"/>
        <v>0</v>
      </c>
      <c r="BQ135" s="13">
        <f t="shared" si="132"/>
        <v>1</v>
      </c>
      <c r="BR135" s="16">
        <f t="shared" si="133"/>
        <v>0</v>
      </c>
      <c r="BS135" s="17">
        <f t="shared" si="134"/>
        <v>0</v>
      </c>
      <c r="BT135" s="16">
        <f t="shared" si="135"/>
        <v>0</v>
      </c>
      <c r="BV135" s="13">
        <f t="shared" si="165"/>
        <v>1</v>
      </c>
      <c r="BW135" s="13">
        <f t="shared" si="166"/>
        <v>0</v>
      </c>
      <c r="BX135" s="13">
        <f t="shared" si="136"/>
        <v>1</v>
      </c>
      <c r="BY135" s="16">
        <f t="shared" si="137"/>
        <v>0</v>
      </c>
      <c r="BZ135" s="17">
        <f t="shared" si="138"/>
        <v>0</v>
      </c>
      <c r="CA135" s="16">
        <f t="shared" si="139"/>
        <v>0</v>
      </c>
      <c r="CC135" s="13">
        <f t="shared" si="167"/>
        <v>1</v>
      </c>
      <c r="CD135" s="13">
        <f t="shared" si="168"/>
        <v>0</v>
      </c>
      <c r="CE135" s="13">
        <f t="shared" si="140"/>
        <v>1</v>
      </c>
      <c r="CF135" s="16">
        <f t="shared" si="141"/>
        <v>0</v>
      </c>
      <c r="CG135" s="17">
        <f t="shared" si="142"/>
        <v>0</v>
      </c>
      <c r="CH135" s="16">
        <f t="shared" si="143"/>
        <v>0</v>
      </c>
      <c r="CJ135" s="13">
        <f t="shared" si="169"/>
        <v>1</v>
      </c>
      <c r="CK135" s="13">
        <f t="shared" si="170"/>
        <v>0</v>
      </c>
      <c r="CL135" s="13">
        <f t="shared" si="144"/>
        <v>1</v>
      </c>
      <c r="CM135" s="16">
        <f t="shared" si="145"/>
        <v>0</v>
      </c>
      <c r="CN135" s="17">
        <f t="shared" si="146"/>
        <v>0</v>
      </c>
      <c r="CO135" s="16">
        <f t="shared" si="147"/>
        <v>0</v>
      </c>
      <c r="CQ135" s="16">
        <f t="shared" si="171"/>
        <v>0</v>
      </c>
      <c r="CR135" s="16">
        <f>CQ135-ROUNDDOWN(コマンド生成ツール!$D$25,0)</f>
        <v>0</v>
      </c>
      <c r="CS135" s="16">
        <v>8</v>
      </c>
    </row>
    <row r="136" spans="2:97" x14ac:dyDescent="0.15">
      <c r="B136" s="8">
        <f t="shared" si="172"/>
        <v>103</v>
      </c>
      <c r="C136" s="8">
        <f t="shared" si="93"/>
        <v>1</v>
      </c>
      <c r="D136" s="8">
        <f t="shared" si="94"/>
        <v>3</v>
      </c>
      <c r="E136" s="16">
        <f t="shared" si="95"/>
        <v>214.30386104752128</v>
      </c>
      <c r="F136" s="13">
        <f t="shared" si="96"/>
        <v>0.99960655975899948</v>
      </c>
      <c r="G136" s="13">
        <f t="shared" si="97"/>
        <v>2.8048630746933752E-2</v>
      </c>
      <c r="H136" s="13">
        <f t="shared" si="98"/>
        <v>0.99842654862644431</v>
      </c>
      <c r="I136" s="13">
        <f t="shared" si="99"/>
        <v>5.6075190573785884E-2</v>
      </c>
      <c r="K136" s="13">
        <f t="shared" si="100"/>
        <v>1</v>
      </c>
      <c r="L136" s="13">
        <f t="shared" si="101"/>
        <v>0</v>
      </c>
      <c r="M136" s="13">
        <f t="shared" si="173"/>
        <v>1</v>
      </c>
      <c r="N136" s="16">
        <f t="shared" si="148"/>
        <v>0</v>
      </c>
      <c r="O136" s="17">
        <f t="shared" si="102"/>
        <v>0</v>
      </c>
      <c r="P136" s="16">
        <f t="shared" si="103"/>
        <v>0</v>
      </c>
      <c r="R136" s="13">
        <f t="shared" si="149"/>
        <v>1</v>
      </c>
      <c r="S136" s="13">
        <f t="shared" si="150"/>
        <v>0</v>
      </c>
      <c r="T136" s="13">
        <f t="shared" si="104"/>
        <v>1</v>
      </c>
      <c r="U136" s="16">
        <f t="shared" si="105"/>
        <v>0</v>
      </c>
      <c r="V136" s="17">
        <f t="shared" si="106"/>
        <v>0</v>
      </c>
      <c r="W136" s="16">
        <f t="shared" si="107"/>
        <v>0</v>
      </c>
      <c r="Y136" s="13">
        <f t="shared" si="151"/>
        <v>1</v>
      </c>
      <c r="Z136" s="13">
        <f t="shared" si="152"/>
        <v>0</v>
      </c>
      <c r="AA136" s="13">
        <f t="shared" si="108"/>
        <v>1</v>
      </c>
      <c r="AB136" s="16">
        <f t="shared" si="109"/>
        <v>0</v>
      </c>
      <c r="AC136" s="17">
        <f t="shared" si="110"/>
        <v>0</v>
      </c>
      <c r="AD136" s="16">
        <f t="shared" si="111"/>
        <v>0</v>
      </c>
      <c r="AF136" s="13">
        <f t="shared" si="153"/>
        <v>1</v>
      </c>
      <c r="AG136" s="13">
        <f t="shared" si="154"/>
        <v>0</v>
      </c>
      <c r="AH136" s="13">
        <f t="shared" si="112"/>
        <v>1</v>
      </c>
      <c r="AI136" s="16">
        <f t="shared" si="113"/>
        <v>0</v>
      </c>
      <c r="AJ136" s="17">
        <f t="shared" si="114"/>
        <v>0</v>
      </c>
      <c r="AK136" s="16">
        <f t="shared" si="115"/>
        <v>0</v>
      </c>
      <c r="AM136" s="13">
        <f t="shared" si="155"/>
        <v>1</v>
      </c>
      <c r="AN136" s="13">
        <f t="shared" si="156"/>
        <v>0</v>
      </c>
      <c r="AO136" s="13">
        <f t="shared" si="116"/>
        <v>1</v>
      </c>
      <c r="AP136" s="16">
        <f t="shared" si="117"/>
        <v>0</v>
      </c>
      <c r="AQ136" s="17">
        <f t="shared" si="118"/>
        <v>0</v>
      </c>
      <c r="AR136" s="16">
        <f t="shared" si="119"/>
        <v>0</v>
      </c>
      <c r="AT136" s="13">
        <f t="shared" si="157"/>
        <v>1</v>
      </c>
      <c r="AU136" s="13">
        <f t="shared" si="158"/>
        <v>0</v>
      </c>
      <c r="AV136" s="13">
        <f t="shared" si="120"/>
        <v>1</v>
      </c>
      <c r="AW136" s="16">
        <f t="shared" si="121"/>
        <v>0</v>
      </c>
      <c r="AX136" s="17">
        <f t="shared" si="122"/>
        <v>0</v>
      </c>
      <c r="AY136" s="16">
        <f t="shared" si="123"/>
        <v>0</v>
      </c>
      <c r="BA136" s="13">
        <f t="shared" si="159"/>
        <v>1</v>
      </c>
      <c r="BB136" s="13">
        <f t="shared" si="160"/>
        <v>0</v>
      </c>
      <c r="BC136" s="13">
        <f t="shared" si="124"/>
        <v>1</v>
      </c>
      <c r="BD136" s="16">
        <f t="shared" si="125"/>
        <v>0</v>
      </c>
      <c r="BE136" s="17">
        <f t="shared" si="126"/>
        <v>0</v>
      </c>
      <c r="BF136" s="16">
        <f t="shared" si="127"/>
        <v>0</v>
      </c>
      <c r="BH136" s="13">
        <f t="shared" si="161"/>
        <v>1</v>
      </c>
      <c r="BI136" s="13">
        <f t="shared" si="162"/>
        <v>0</v>
      </c>
      <c r="BJ136" s="13">
        <f t="shared" si="128"/>
        <v>1</v>
      </c>
      <c r="BK136" s="16">
        <f t="shared" si="129"/>
        <v>0</v>
      </c>
      <c r="BL136" s="17">
        <f t="shared" si="130"/>
        <v>0</v>
      </c>
      <c r="BM136" s="16">
        <f t="shared" si="131"/>
        <v>0</v>
      </c>
      <c r="BO136" s="13">
        <f t="shared" si="163"/>
        <v>1</v>
      </c>
      <c r="BP136" s="13">
        <f t="shared" si="164"/>
        <v>0</v>
      </c>
      <c r="BQ136" s="13">
        <f t="shared" si="132"/>
        <v>1</v>
      </c>
      <c r="BR136" s="16">
        <f t="shared" si="133"/>
        <v>0</v>
      </c>
      <c r="BS136" s="17">
        <f t="shared" si="134"/>
        <v>0</v>
      </c>
      <c r="BT136" s="16">
        <f t="shared" si="135"/>
        <v>0</v>
      </c>
      <c r="BV136" s="13">
        <f t="shared" si="165"/>
        <v>1</v>
      </c>
      <c r="BW136" s="13">
        <f t="shared" si="166"/>
        <v>0</v>
      </c>
      <c r="BX136" s="13">
        <f t="shared" si="136"/>
        <v>1</v>
      </c>
      <c r="BY136" s="16">
        <f t="shared" si="137"/>
        <v>0</v>
      </c>
      <c r="BZ136" s="17">
        <f t="shared" si="138"/>
        <v>0</v>
      </c>
      <c r="CA136" s="16">
        <f t="shared" si="139"/>
        <v>0</v>
      </c>
      <c r="CC136" s="13">
        <f t="shared" si="167"/>
        <v>1</v>
      </c>
      <c r="CD136" s="13">
        <f t="shared" si="168"/>
        <v>0</v>
      </c>
      <c r="CE136" s="13">
        <f t="shared" si="140"/>
        <v>1</v>
      </c>
      <c r="CF136" s="16">
        <f t="shared" si="141"/>
        <v>0</v>
      </c>
      <c r="CG136" s="17">
        <f t="shared" si="142"/>
        <v>0</v>
      </c>
      <c r="CH136" s="16">
        <f t="shared" si="143"/>
        <v>0</v>
      </c>
      <c r="CJ136" s="13">
        <f t="shared" si="169"/>
        <v>1</v>
      </c>
      <c r="CK136" s="13">
        <f t="shared" si="170"/>
        <v>0</v>
      </c>
      <c r="CL136" s="13">
        <f t="shared" si="144"/>
        <v>1</v>
      </c>
      <c r="CM136" s="16">
        <f t="shared" si="145"/>
        <v>0</v>
      </c>
      <c r="CN136" s="17">
        <f t="shared" si="146"/>
        <v>0</v>
      </c>
      <c r="CO136" s="16">
        <f t="shared" si="147"/>
        <v>0</v>
      </c>
      <c r="CQ136" s="16">
        <f t="shared" si="171"/>
        <v>0</v>
      </c>
      <c r="CR136" s="16">
        <f>CQ136-ROUNDDOWN(コマンド生成ツール!$D$25,0)</f>
        <v>0</v>
      </c>
      <c r="CS136" s="16">
        <v>8</v>
      </c>
    </row>
    <row r="137" spans="2:97" x14ac:dyDescent="0.15">
      <c r="B137" s="8">
        <f t="shared" si="172"/>
        <v>104</v>
      </c>
      <c r="C137" s="8">
        <f t="shared" si="93"/>
        <v>1</v>
      </c>
      <c r="D137" s="8">
        <f t="shared" si="94"/>
        <v>4</v>
      </c>
      <c r="E137" s="16">
        <f t="shared" si="95"/>
        <v>219.29563922863701</v>
      </c>
      <c r="F137" s="13">
        <f t="shared" si="96"/>
        <v>0.9995880187649766</v>
      </c>
      <c r="G137" s="13">
        <f t="shared" si="97"/>
        <v>2.8701789865944953E-2</v>
      </c>
      <c r="H137" s="13">
        <f t="shared" si="98"/>
        <v>0.99835241451698231</v>
      </c>
      <c r="I137" s="13">
        <f t="shared" si="99"/>
        <v>5.7379930534217201E-2</v>
      </c>
      <c r="K137" s="13">
        <f t="shared" si="100"/>
        <v>1</v>
      </c>
      <c r="L137" s="13">
        <f t="shared" si="101"/>
        <v>0</v>
      </c>
      <c r="M137" s="13">
        <f t="shared" si="173"/>
        <v>1</v>
      </c>
      <c r="N137" s="16">
        <f t="shared" si="148"/>
        <v>0</v>
      </c>
      <c r="O137" s="17">
        <f t="shared" si="102"/>
        <v>0</v>
      </c>
      <c r="P137" s="16">
        <f t="shared" si="103"/>
        <v>0</v>
      </c>
      <c r="R137" s="13">
        <f t="shared" si="149"/>
        <v>1</v>
      </c>
      <c r="S137" s="13">
        <f t="shared" si="150"/>
        <v>0</v>
      </c>
      <c r="T137" s="13">
        <f t="shared" si="104"/>
        <v>1</v>
      </c>
      <c r="U137" s="16">
        <f t="shared" si="105"/>
        <v>0</v>
      </c>
      <c r="V137" s="17">
        <f t="shared" si="106"/>
        <v>0</v>
      </c>
      <c r="W137" s="16">
        <f t="shared" si="107"/>
        <v>0</v>
      </c>
      <c r="Y137" s="13">
        <f t="shared" si="151"/>
        <v>1</v>
      </c>
      <c r="Z137" s="13">
        <f t="shared" si="152"/>
        <v>0</v>
      </c>
      <c r="AA137" s="13">
        <f t="shared" si="108"/>
        <v>1</v>
      </c>
      <c r="AB137" s="16">
        <f t="shared" si="109"/>
        <v>0</v>
      </c>
      <c r="AC137" s="17">
        <f t="shared" si="110"/>
        <v>0</v>
      </c>
      <c r="AD137" s="16">
        <f t="shared" si="111"/>
        <v>0</v>
      </c>
      <c r="AF137" s="13">
        <f t="shared" si="153"/>
        <v>1</v>
      </c>
      <c r="AG137" s="13">
        <f t="shared" si="154"/>
        <v>0</v>
      </c>
      <c r="AH137" s="13">
        <f t="shared" si="112"/>
        <v>1</v>
      </c>
      <c r="AI137" s="16">
        <f t="shared" si="113"/>
        <v>0</v>
      </c>
      <c r="AJ137" s="17">
        <f t="shared" si="114"/>
        <v>0</v>
      </c>
      <c r="AK137" s="16">
        <f t="shared" si="115"/>
        <v>0</v>
      </c>
      <c r="AM137" s="13">
        <f t="shared" si="155"/>
        <v>1</v>
      </c>
      <c r="AN137" s="13">
        <f t="shared" si="156"/>
        <v>0</v>
      </c>
      <c r="AO137" s="13">
        <f t="shared" si="116"/>
        <v>1</v>
      </c>
      <c r="AP137" s="16">
        <f t="shared" si="117"/>
        <v>0</v>
      </c>
      <c r="AQ137" s="17">
        <f t="shared" si="118"/>
        <v>0</v>
      </c>
      <c r="AR137" s="16">
        <f t="shared" si="119"/>
        <v>0</v>
      </c>
      <c r="AT137" s="13">
        <f t="shared" si="157"/>
        <v>1</v>
      </c>
      <c r="AU137" s="13">
        <f t="shared" si="158"/>
        <v>0</v>
      </c>
      <c r="AV137" s="13">
        <f t="shared" si="120"/>
        <v>1</v>
      </c>
      <c r="AW137" s="16">
        <f t="shared" si="121"/>
        <v>0</v>
      </c>
      <c r="AX137" s="17">
        <f t="shared" si="122"/>
        <v>0</v>
      </c>
      <c r="AY137" s="16">
        <f t="shared" si="123"/>
        <v>0</v>
      </c>
      <c r="BA137" s="13">
        <f t="shared" si="159"/>
        <v>1</v>
      </c>
      <c r="BB137" s="13">
        <f t="shared" si="160"/>
        <v>0</v>
      </c>
      <c r="BC137" s="13">
        <f t="shared" si="124"/>
        <v>1</v>
      </c>
      <c r="BD137" s="16">
        <f t="shared" si="125"/>
        <v>0</v>
      </c>
      <c r="BE137" s="17">
        <f t="shared" si="126"/>
        <v>0</v>
      </c>
      <c r="BF137" s="16">
        <f t="shared" si="127"/>
        <v>0</v>
      </c>
      <c r="BH137" s="13">
        <f t="shared" si="161"/>
        <v>1</v>
      </c>
      <c r="BI137" s="13">
        <f t="shared" si="162"/>
        <v>0</v>
      </c>
      <c r="BJ137" s="13">
        <f t="shared" si="128"/>
        <v>1</v>
      </c>
      <c r="BK137" s="16">
        <f t="shared" si="129"/>
        <v>0</v>
      </c>
      <c r="BL137" s="17">
        <f t="shared" si="130"/>
        <v>0</v>
      </c>
      <c r="BM137" s="16">
        <f t="shared" si="131"/>
        <v>0</v>
      </c>
      <c r="BO137" s="13">
        <f t="shared" si="163"/>
        <v>1</v>
      </c>
      <c r="BP137" s="13">
        <f t="shared" si="164"/>
        <v>0</v>
      </c>
      <c r="BQ137" s="13">
        <f t="shared" si="132"/>
        <v>1</v>
      </c>
      <c r="BR137" s="16">
        <f t="shared" si="133"/>
        <v>0</v>
      </c>
      <c r="BS137" s="17">
        <f t="shared" si="134"/>
        <v>0</v>
      </c>
      <c r="BT137" s="16">
        <f t="shared" si="135"/>
        <v>0</v>
      </c>
      <c r="BV137" s="13">
        <f t="shared" si="165"/>
        <v>1</v>
      </c>
      <c r="BW137" s="13">
        <f t="shared" si="166"/>
        <v>0</v>
      </c>
      <c r="BX137" s="13">
        <f t="shared" si="136"/>
        <v>1</v>
      </c>
      <c r="BY137" s="16">
        <f t="shared" si="137"/>
        <v>0</v>
      </c>
      <c r="BZ137" s="17">
        <f t="shared" si="138"/>
        <v>0</v>
      </c>
      <c r="CA137" s="16">
        <f t="shared" si="139"/>
        <v>0</v>
      </c>
      <c r="CC137" s="13">
        <f t="shared" si="167"/>
        <v>1</v>
      </c>
      <c r="CD137" s="13">
        <f t="shared" si="168"/>
        <v>0</v>
      </c>
      <c r="CE137" s="13">
        <f t="shared" si="140"/>
        <v>1</v>
      </c>
      <c r="CF137" s="16">
        <f t="shared" si="141"/>
        <v>0</v>
      </c>
      <c r="CG137" s="17">
        <f t="shared" si="142"/>
        <v>0</v>
      </c>
      <c r="CH137" s="16">
        <f t="shared" si="143"/>
        <v>0</v>
      </c>
      <c r="CJ137" s="13">
        <f t="shared" si="169"/>
        <v>1</v>
      </c>
      <c r="CK137" s="13">
        <f t="shared" si="170"/>
        <v>0</v>
      </c>
      <c r="CL137" s="13">
        <f t="shared" si="144"/>
        <v>1</v>
      </c>
      <c r="CM137" s="16">
        <f t="shared" si="145"/>
        <v>0</v>
      </c>
      <c r="CN137" s="17">
        <f t="shared" si="146"/>
        <v>0</v>
      </c>
      <c r="CO137" s="16">
        <f t="shared" si="147"/>
        <v>0</v>
      </c>
      <c r="CQ137" s="16">
        <f t="shared" si="171"/>
        <v>0</v>
      </c>
      <c r="CR137" s="16">
        <f>CQ137-ROUNDDOWN(コマンド生成ツール!$D$25,0)</f>
        <v>0</v>
      </c>
      <c r="CS137" s="16">
        <v>8</v>
      </c>
    </row>
    <row r="138" spans="2:97" x14ac:dyDescent="0.15">
      <c r="B138" s="8">
        <f t="shared" si="172"/>
        <v>105</v>
      </c>
      <c r="C138" s="8">
        <f t="shared" si="93"/>
        <v>1</v>
      </c>
      <c r="D138" s="8">
        <f t="shared" si="94"/>
        <v>5</v>
      </c>
      <c r="E138" s="16">
        <f t="shared" si="95"/>
        <v>224.40369086039271</v>
      </c>
      <c r="F138" s="13">
        <f t="shared" si="96"/>
        <v>0.99956860408366621</v>
      </c>
      <c r="G138" s="13">
        <f t="shared" si="97"/>
        <v>2.9370150327006836E-2</v>
      </c>
      <c r="H138" s="13">
        <f t="shared" si="98"/>
        <v>0.99827478853953799</v>
      </c>
      <c r="I138" s="13">
        <f t="shared" si="99"/>
        <v>5.8714960328187307E-2</v>
      </c>
      <c r="K138" s="13">
        <f t="shared" si="100"/>
        <v>1</v>
      </c>
      <c r="L138" s="13">
        <f t="shared" si="101"/>
        <v>0</v>
      </c>
      <c r="M138" s="13">
        <f t="shared" si="173"/>
        <v>1</v>
      </c>
      <c r="N138" s="16">
        <f t="shared" si="148"/>
        <v>0</v>
      </c>
      <c r="O138" s="17">
        <f t="shared" si="102"/>
        <v>0</v>
      </c>
      <c r="P138" s="16">
        <f t="shared" si="103"/>
        <v>0</v>
      </c>
      <c r="R138" s="13">
        <f t="shared" si="149"/>
        <v>1</v>
      </c>
      <c r="S138" s="13">
        <f t="shared" si="150"/>
        <v>0</v>
      </c>
      <c r="T138" s="13">
        <f t="shared" si="104"/>
        <v>1</v>
      </c>
      <c r="U138" s="16">
        <f t="shared" si="105"/>
        <v>0</v>
      </c>
      <c r="V138" s="17">
        <f t="shared" si="106"/>
        <v>0</v>
      </c>
      <c r="W138" s="16">
        <f t="shared" si="107"/>
        <v>0</v>
      </c>
      <c r="Y138" s="13">
        <f t="shared" si="151"/>
        <v>1</v>
      </c>
      <c r="Z138" s="13">
        <f t="shared" si="152"/>
        <v>0</v>
      </c>
      <c r="AA138" s="13">
        <f t="shared" si="108"/>
        <v>1</v>
      </c>
      <c r="AB138" s="16">
        <f t="shared" si="109"/>
        <v>0</v>
      </c>
      <c r="AC138" s="17">
        <f t="shared" si="110"/>
        <v>0</v>
      </c>
      <c r="AD138" s="16">
        <f t="shared" si="111"/>
        <v>0</v>
      </c>
      <c r="AF138" s="13">
        <f t="shared" si="153"/>
        <v>1</v>
      </c>
      <c r="AG138" s="13">
        <f t="shared" si="154"/>
        <v>0</v>
      </c>
      <c r="AH138" s="13">
        <f t="shared" si="112"/>
        <v>1</v>
      </c>
      <c r="AI138" s="16">
        <f t="shared" si="113"/>
        <v>0</v>
      </c>
      <c r="AJ138" s="17">
        <f t="shared" si="114"/>
        <v>0</v>
      </c>
      <c r="AK138" s="16">
        <f t="shared" si="115"/>
        <v>0</v>
      </c>
      <c r="AM138" s="13">
        <f t="shared" si="155"/>
        <v>1</v>
      </c>
      <c r="AN138" s="13">
        <f t="shared" si="156"/>
        <v>0</v>
      </c>
      <c r="AO138" s="13">
        <f t="shared" si="116"/>
        <v>1</v>
      </c>
      <c r="AP138" s="16">
        <f t="shared" si="117"/>
        <v>0</v>
      </c>
      <c r="AQ138" s="17">
        <f t="shared" si="118"/>
        <v>0</v>
      </c>
      <c r="AR138" s="16">
        <f t="shared" si="119"/>
        <v>0</v>
      </c>
      <c r="AT138" s="13">
        <f t="shared" si="157"/>
        <v>1</v>
      </c>
      <c r="AU138" s="13">
        <f t="shared" si="158"/>
        <v>0</v>
      </c>
      <c r="AV138" s="13">
        <f t="shared" si="120"/>
        <v>1</v>
      </c>
      <c r="AW138" s="16">
        <f t="shared" si="121"/>
        <v>0</v>
      </c>
      <c r="AX138" s="17">
        <f t="shared" si="122"/>
        <v>0</v>
      </c>
      <c r="AY138" s="16">
        <f t="shared" si="123"/>
        <v>0</v>
      </c>
      <c r="BA138" s="13">
        <f t="shared" si="159"/>
        <v>1</v>
      </c>
      <c r="BB138" s="13">
        <f t="shared" si="160"/>
        <v>0</v>
      </c>
      <c r="BC138" s="13">
        <f t="shared" si="124"/>
        <v>1</v>
      </c>
      <c r="BD138" s="16">
        <f t="shared" si="125"/>
        <v>0</v>
      </c>
      <c r="BE138" s="17">
        <f t="shared" si="126"/>
        <v>0</v>
      </c>
      <c r="BF138" s="16">
        <f t="shared" si="127"/>
        <v>0</v>
      </c>
      <c r="BH138" s="13">
        <f t="shared" si="161"/>
        <v>1</v>
      </c>
      <c r="BI138" s="13">
        <f t="shared" si="162"/>
        <v>0</v>
      </c>
      <c r="BJ138" s="13">
        <f t="shared" si="128"/>
        <v>1</v>
      </c>
      <c r="BK138" s="16">
        <f t="shared" si="129"/>
        <v>0</v>
      </c>
      <c r="BL138" s="17">
        <f t="shared" si="130"/>
        <v>0</v>
      </c>
      <c r="BM138" s="16">
        <f t="shared" si="131"/>
        <v>0</v>
      </c>
      <c r="BO138" s="13">
        <f t="shared" si="163"/>
        <v>1</v>
      </c>
      <c r="BP138" s="13">
        <f t="shared" si="164"/>
        <v>0</v>
      </c>
      <c r="BQ138" s="13">
        <f t="shared" si="132"/>
        <v>1</v>
      </c>
      <c r="BR138" s="16">
        <f t="shared" si="133"/>
        <v>0</v>
      </c>
      <c r="BS138" s="17">
        <f t="shared" si="134"/>
        <v>0</v>
      </c>
      <c r="BT138" s="16">
        <f t="shared" si="135"/>
        <v>0</v>
      </c>
      <c r="BV138" s="13">
        <f t="shared" si="165"/>
        <v>1</v>
      </c>
      <c r="BW138" s="13">
        <f t="shared" si="166"/>
        <v>0</v>
      </c>
      <c r="BX138" s="13">
        <f t="shared" si="136"/>
        <v>1</v>
      </c>
      <c r="BY138" s="16">
        <f t="shared" si="137"/>
        <v>0</v>
      </c>
      <c r="BZ138" s="17">
        <f t="shared" si="138"/>
        <v>0</v>
      </c>
      <c r="CA138" s="16">
        <f t="shared" si="139"/>
        <v>0</v>
      </c>
      <c r="CC138" s="13">
        <f t="shared" si="167"/>
        <v>1</v>
      </c>
      <c r="CD138" s="13">
        <f t="shared" si="168"/>
        <v>0</v>
      </c>
      <c r="CE138" s="13">
        <f t="shared" si="140"/>
        <v>1</v>
      </c>
      <c r="CF138" s="16">
        <f t="shared" si="141"/>
        <v>0</v>
      </c>
      <c r="CG138" s="17">
        <f t="shared" si="142"/>
        <v>0</v>
      </c>
      <c r="CH138" s="16">
        <f t="shared" si="143"/>
        <v>0</v>
      </c>
      <c r="CJ138" s="13">
        <f t="shared" si="169"/>
        <v>1</v>
      </c>
      <c r="CK138" s="13">
        <f t="shared" si="170"/>
        <v>0</v>
      </c>
      <c r="CL138" s="13">
        <f t="shared" si="144"/>
        <v>1</v>
      </c>
      <c r="CM138" s="16">
        <f t="shared" si="145"/>
        <v>0</v>
      </c>
      <c r="CN138" s="17">
        <f t="shared" si="146"/>
        <v>0</v>
      </c>
      <c r="CO138" s="16">
        <f t="shared" si="147"/>
        <v>0</v>
      </c>
      <c r="CQ138" s="16">
        <f t="shared" si="171"/>
        <v>0</v>
      </c>
      <c r="CR138" s="16">
        <f>CQ138-ROUNDDOWN(コマンド生成ツール!$D$25,0)</f>
        <v>0</v>
      </c>
      <c r="CS138" s="16">
        <v>8</v>
      </c>
    </row>
    <row r="139" spans="2:97" x14ac:dyDescent="0.15">
      <c r="B139" s="8">
        <f t="shared" si="172"/>
        <v>106</v>
      </c>
      <c r="C139" s="8">
        <f t="shared" si="93"/>
        <v>1</v>
      </c>
      <c r="D139" s="8">
        <f t="shared" si="94"/>
        <v>6</v>
      </c>
      <c r="E139" s="16">
        <f t="shared" si="95"/>
        <v>229.63072429937657</v>
      </c>
      <c r="F139" s="13">
        <f t="shared" si="96"/>
        <v>0.9995482745513059</v>
      </c>
      <c r="G139" s="13">
        <f t="shared" si="97"/>
        <v>3.0054065307494486E-2</v>
      </c>
      <c r="H139" s="13">
        <f t="shared" si="98"/>
        <v>0.99819350631698567</v>
      </c>
      <c r="I139" s="13">
        <f t="shared" si="99"/>
        <v>6.0080978242716757E-2</v>
      </c>
      <c r="K139" s="13">
        <f t="shared" si="100"/>
        <v>1</v>
      </c>
      <c r="L139" s="13">
        <f t="shared" si="101"/>
        <v>0</v>
      </c>
      <c r="M139" s="13">
        <f t="shared" si="173"/>
        <v>1</v>
      </c>
      <c r="N139" s="16">
        <f t="shared" si="148"/>
        <v>0</v>
      </c>
      <c r="O139" s="17">
        <f t="shared" si="102"/>
        <v>0</v>
      </c>
      <c r="P139" s="16">
        <f t="shared" si="103"/>
        <v>0</v>
      </c>
      <c r="R139" s="13">
        <f t="shared" si="149"/>
        <v>1</v>
      </c>
      <c r="S139" s="13">
        <f t="shared" si="150"/>
        <v>0</v>
      </c>
      <c r="T139" s="13">
        <f t="shared" si="104"/>
        <v>1</v>
      </c>
      <c r="U139" s="16">
        <f t="shared" si="105"/>
        <v>0</v>
      </c>
      <c r="V139" s="17">
        <f t="shared" si="106"/>
        <v>0</v>
      </c>
      <c r="W139" s="16">
        <f t="shared" si="107"/>
        <v>0</v>
      </c>
      <c r="Y139" s="13">
        <f t="shared" si="151"/>
        <v>1</v>
      </c>
      <c r="Z139" s="13">
        <f t="shared" si="152"/>
        <v>0</v>
      </c>
      <c r="AA139" s="13">
        <f t="shared" si="108"/>
        <v>1</v>
      </c>
      <c r="AB139" s="16">
        <f t="shared" si="109"/>
        <v>0</v>
      </c>
      <c r="AC139" s="17">
        <f t="shared" si="110"/>
        <v>0</v>
      </c>
      <c r="AD139" s="16">
        <f t="shared" si="111"/>
        <v>0</v>
      </c>
      <c r="AF139" s="13">
        <f t="shared" si="153"/>
        <v>1</v>
      </c>
      <c r="AG139" s="13">
        <f t="shared" si="154"/>
        <v>0</v>
      </c>
      <c r="AH139" s="13">
        <f t="shared" si="112"/>
        <v>1</v>
      </c>
      <c r="AI139" s="16">
        <f t="shared" si="113"/>
        <v>0</v>
      </c>
      <c r="AJ139" s="17">
        <f t="shared" si="114"/>
        <v>0</v>
      </c>
      <c r="AK139" s="16">
        <f t="shared" si="115"/>
        <v>0</v>
      </c>
      <c r="AM139" s="13">
        <f t="shared" si="155"/>
        <v>1</v>
      </c>
      <c r="AN139" s="13">
        <f t="shared" si="156"/>
        <v>0</v>
      </c>
      <c r="AO139" s="13">
        <f t="shared" si="116"/>
        <v>1</v>
      </c>
      <c r="AP139" s="16">
        <f t="shared" si="117"/>
        <v>0</v>
      </c>
      <c r="AQ139" s="17">
        <f t="shared" si="118"/>
        <v>0</v>
      </c>
      <c r="AR139" s="16">
        <f t="shared" si="119"/>
        <v>0</v>
      </c>
      <c r="AT139" s="13">
        <f t="shared" si="157"/>
        <v>1</v>
      </c>
      <c r="AU139" s="13">
        <f t="shared" si="158"/>
        <v>0</v>
      </c>
      <c r="AV139" s="13">
        <f t="shared" si="120"/>
        <v>1</v>
      </c>
      <c r="AW139" s="16">
        <f t="shared" si="121"/>
        <v>0</v>
      </c>
      <c r="AX139" s="17">
        <f t="shared" si="122"/>
        <v>0</v>
      </c>
      <c r="AY139" s="16">
        <f t="shared" si="123"/>
        <v>0</v>
      </c>
      <c r="BA139" s="13">
        <f t="shared" si="159"/>
        <v>1</v>
      </c>
      <c r="BB139" s="13">
        <f t="shared" si="160"/>
        <v>0</v>
      </c>
      <c r="BC139" s="13">
        <f t="shared" si="124"/>
        <v>1</v>
      </c>
      <c r="BD139" s="16">
        <f t="shared" si="125"/>
        <v>0</v>
      </c>
      <c r="BE139" s="17">
        <f t="shared" si="126"/>
        <v>0</v>
      </c>
      <c r="BF139" s="16">
        <f t="shared" si="127"/>
        <v>0</v>
      </c>
      <c r="BH139" s="13">
        <f t="shared" si="161"/>
        <v>1</v>
      </c>
      <c r="BI139" s="13">
        <f t="shared" si="162"/>
        <v>0</v>
      </c>
      <c r="BJ139" s="13">
        <f t="shared" si="128"/>
        <v>1</v>
      </c>
      <c r="BK139" s="16">
        <f t="shared" si="129"/>
        <v>0</v>
      </c>
      <c r="BL139" s="17">
        <f t="shared" si="130"/>
        <v>0</v>
      </c>
      <c r="BM139" s="16">
        <f t="shared" si="131"/>
        <v>0</v>
      </c>
      <c r="BO139" s="13">
        <f t="shared" si="163"/>
        <v>1</v>
      </c>
      <c r="BP139" s="13">
        <f t="shared" si="164"/>
        <v>0</v>
      </c>
      <c r="BQ139" s="13">
        <f t="shared" si="132"/>
        <v>1</v>
      </c>
      <c r="BR139" s="16">
        <f t="shared" si="133"/>
        <v>0</v>
      </c>
      <c r="BS139" s="17">
        <f t="shared" si="134"/>
        <v>0</v>
      </c>
      <c r="BT139" s="16">
        <f t="shared" si="135"/>
        <v>0</v>
      </c>
      <c r="BV139" s="13">
        <f t="shared" si="165"/>
        <v>1</v>
      </c>
      <c r="BW139" s="13">
        <f t="shared" si="166"/>
        <v>0</v>
      </c>
      <c r="BX139" s="13">
        <f t="shared" si="136"/>
        <v>1</v>
      </c>
      <c r="BY139" s="16">
        <f t="shared" si="137"/>
        <v>0</v>
      </c>
      <c r="BZ139" s="17">
        <f t="shared" si="138"/>
        <v>0</v>
      </c>
      <c r="CA139" s="16">
        <f t="shared" si="139"/>
        <v>0</v>
      </c>
      <c r="CC139" s="13">
        <f t="shared" si="167"/>
        <v>1</v>
      </c>
      <c r="CD139" s="13">
        <f t="shared" si="168"/>
        <v>0</v>
      </c>
      <c r="CE139" s="13">
        <f t="shared" si="140"/>
        <v>1</v>
      </c>
      <c r="CF139" s="16">
        <f t="shared" si="141"/>
        <v>0</v>
      </c>
      <c r="CG139" s="17">
        <f t="shared" si="142"/>
        <v>0</v>
      </c>
      <c r="CH139" s="16">
        <f t="shared" si="143"/>
        <v>0</v>
      </c>
      <c r="CJ139" s="13">
        <f t="shared" si="169"/>
        <v>1</v>
      </c>
      <c r="CK139" s="13">
        <f t="shared" si="170"/>
        <v>0</v>
      </c>
      <c r="CL139" s="13">
        <f t="shared" si="144"/>
        <v>1</v>
      </c>
      <c r="CM139" s="16">
        <f t="shared" si="145"/>
        <v>0</v>
      </c>
      <c r="CN139" s="17">
        <f t="shared" si="146"/>
        <v>0</v>
      </c>
      <c r="CO139" s="16">
        <f t="shared" si="147"/>
        <v>0</v>
      </c>
      <c r="CQ139" s="16">
        <f t="shared" si="171"/>
        <v>0</v>
      </c>
      <c r="CR139" s="16">
        <f>CQ139-ROUNDDOWN(コマンド生成ツール!$D$25,0)</f>
        <v>0</v>
      </c>
      <c r="CS139" s="16">
        <v>8</v>
      </c>
    </row>
    <row r="140" spans="2:97" x14ac:dyDescent="0.15">
      <c r="B140" s="8">
        <f t="shared" si="172"/>
        <v>107</v>
      </c>
      <c r="C140" s="8">
        <f t="shared" si="93"/>
        <v>1</v>
      </c>
      <c r="D140" s="8">
        <f t="shared" si="94"/>
        <v>7</v>
      </c>
      <c r="E140" s="16">
        <f t="shared" si="95"/>
        <v>234.97951098790591</v>
      </c>
      <c r="F140" s="13">
        <f t="shared" si="96"/>
        <v>0.99952698706528831</v>
      </c>
      <c r="G140" s="13">
        <f t="shared" si="97"/>
        <v>3.0753896146457294E-2</v>
      </c>
      <c r="H140" s="13">
        <f t="shared" si="98"/>
        <v>0.99810839574362586</v>
      </c>
      <c r="I140" s="13">
        <f t="shared" si="99"/>
        <v>6.1478698311574473E-2</v>
      </c>
      <c r="K140" s="13">
        <f t="shared" si="100"/>
        <v>1</v>
      </c>
      <c r="L140" s="13">
        <f t="shared" si="101"/>
        <v>0</v>
      </c>
      <c r="M140" s="13">
        <f t="shared" si="173"/>
        <v>1</v>
      </c>
      <c r="N140" s="16">
        <f t="shared" si="148"/>
        <v>0</v>
      </c>
      <c r="O140" s="17">
        <f t="shared" si="102"/>
        <v>0</v>
      </c>
      <c r="P140" s="16">
        <f t="shared" si="103"/>
        <v>0</v>
      </c>
      <c r="R140" s="13">
        <f t="shared" si="149"/>
        <v>1</v>
      </c>
      <c r="S140" s="13">
        <f t="shared" si="150"/>
        <v>0</v>
      </c>
      <c r="T140" s="13">
        <f t="shared" si="104"/>
        <v>1</v>
      </c>
      <c r="U140" s="16">
        <f t="shared" si="105"/>
        <v>0</v>
      </c>
      <c r="V140" s="17">
        <f t="shared" si="106"/>
        <v>0</v>
      </c>
      <c r="W140" s="16">
        <f t="shared" si="107"/>
        <v>0</v>
      </c>
      <c r="Y140" s="13">
        <f t="shared" si="151"/>
        <v>1</v>
      </c>
      <c r="Z140" s="13">
        <f t="shared" si="152"/>
        <v>0</v>
      </c>
      <c r="AA140" s="13">
        <f t="shared" si="108"/>
        <v>1</v>
      </c>
      <c r="AB140" s="16">
        <f t="shared" si="109"/>
        <v>0</v>
      </c>
      <c r="AC140" s="17">
        <f t="shared" si="110"/>
        <v>0</v>
      </c>
      <c r="AD140" s="16">
        <f t="shared" si="111"/>
        <v>0</v>
      </c>
      <c r="AF140" s="13">
        <f t="shared" si="153"/>
        <v>1</v>
      </c>
      <c r="AG140" s="13">
        <f t="shared" si="154"/>
        <v>0</v>
      </c>
      <c r="AH140" s="13">
        <f t="shared" si="112"/>
        <v>1</v>
      </c>
      <c r="AI140" s="16">
        <f t="shared" si="113"/>
        <v>0</v>
      </c>
      <c r="AJ140" s="17">
        <f t="shared" si="114"/>
        <v>0</v>
      </c>
      <c r="AK140" s="16">
        <f t="shared" si="115"/>
        <v>0</v>
      </c>
      <c r="AM140" s="13">
        <f t="shared" si="155"/>
        <v>1</v>
      </c>
      <c r="AN140" s="13">
        <f t="shared" si="156"/>
        <v>0</v>
      </c>
      <c r="AO140" s="13">
        <f t="shared" si="116"/>
        <v>1</v>
      </c>
      <c r="AP140" s="16">
        <f t="shared" si="117"/>
        <v>0</v>
      </c>
      <c r="AQ140" s="17">
        <f t="shared" si="118"/>
        <v>0</v>
      </c>
      <c r="AR140" s="16">
        <f t="shared" si="119"/>
        <v>0</v>
      </c>
      <c r="AT140" s="13">
        <f t="shared" si="157"/>
        <v>1</v>
      </c>
      <c r="AU140" s="13">
        <f t="shared" si="158"/>
        <v>0</v>
      </c>
      <c r="AV140" s="13">
        <f t="shared" si="120"/>
        <v>1</v>
      </c>
      <c r="AW140" s="16">
        <f t="shared" si="121"/>
        <v>0</v>
      </c>
      <c r="AX140" s="17">
        <f t="shared" si="122"/>
        <v>0</v>
      </c>
      <c r="AY140" s="16">
        <f t="shared" si="123"/>
        <v>0</v>
      </c>
      <c r="BA140" s="13">
        <f t="shared" si="159"/>
        <v>1</v>
      </c>
      <c r="BB140" s="13">
        <f t="shared" si="160"/>
        <v>0</v>
      </c>
      <c r="BC140" s="13">
        <f t="shared" si="124"/>
        <v>1</v>
      </c>
      <c r="BD140" s="16">
        <f t="shared" si="125"/>
        <v>0</v>
      </c>
      <c r="BE140" s="17">
        <f t="shared" si="126"/>
        <v>0</v>
      </c>
      <c r="BF140" s="16">
        <f t="shared" si="127"/>
        <v>0</v>
      </c>
      <c r="BH140" s="13">
        <f t="shared" si="161"/>
        <v>1</v>
      </c>
      <c r="BI140" s="13">
        <f t="shared" si="162"/>
        <v>0</v>
      </c>
      <c r="BJ140" s="13">
        <f t="shared" si="128"/>
        <v>1</v>
      </c>
      <c r="BK140" s="16">
        <f t="shared" si="129"/>
        <v>0</v>
      </c>
      <c r="BL140" s="17">
        <f t="shared" si="130"/>
        <v>0</v>
      </c>
      <c r="BM140" s="16">
        <f t="shared" si="131"/>
        <v>0</v>
      </c>
      <c r="BO140" s="13">
        <f t="shared" si="163"/>
        <v>1</v>
      </c>
      <c r="BP140" s="13">
        <f t="shared" si="164"/>
        <v>0</v>
      </c>
      <c r="BQ140" s="13">
        <f t="shared" si="132"/>
        <v>1</v>
      </c>
      <c r="BR140" s="16">
        <f t="shared" si="133"/>
        <v>0</v>
      </c>
      <c r="BS140" s="17">
        <f t="shared" si="134"/>
        <v>0</v>
      </c>
      <c r="BT140" s="16">
        <f t="shared" si="135"/>
        <v>0</v>
      </c>
      <c r="BV140" s="13">
        <f t="shared" si="165"/>
        <v>1</v>
      </c>
      <c r="BW140" s="13">
        <f t="shared" si="166"/>
        <v>0</v>
      </c>
      <c r="BX140" s="13">
        <f t="shared" si="136"/>
        <v>1</v>
      </c>
      <c r="BY140" s="16">
        <f t="shared" si="137"/>
        <v>0</v>
      </c>
      <c r="BZ140" s="17">
        <f t="shared" si="138"/>
        <v>0</v>
      </c>
      <c r="CA140" s="16">
        <f t="shared" si="139"/>
        <v>0</v>
      </c>
      <c r="CC140" s="13">
        <f t="shared" si="167"/>
        <v>1</v>
      </c>
      <c r="CD140" s="13">
        <f t="shared" si="168"/>
        <v>0</v>
      </c>
      <c r="CE140" s="13">
        <f t="shared" si="140"/>
        <v>1</v>
      </c>
      <c r="CF140" s="16">
        <f t="shared" si="141"/>
        <v>0</v>
      </c>
      <c r="CG140" s="17">
        <f t="shared" si="142"/>
        <v>0</v>
      </c>
      <c r="CH140" s="16">
        <f t="shared" si="143"/>
        <v>0</v>
      </c>
      <c r="CJ140" s="13">
        <f t="shared" si="169"/>
        <v>1</v>
      </c>
      <c r="CK140" s="13">
        <f t="shared" si="170"/>
        <v>0</v>
      </c>
      <c r="CL140" s="13">
        <f t="shared" si="144"/>
        <v>1</v>
      </c>
      <c r="CM140" s="16">
        <f t="shared" si="145"/>
        <v>0</v>
      </c>
      <c r="CN140" s="17">
        <f t="shared" si="146"/>
        <v>0</v>
      </c>
      <c r="CO140" s="16">
        <f t="shared" si="147"/>
        <v>0</v>
      </c>
      <c r="CQ140" s="16">
        <f t="shared" si="171"/>
        <v>0</v>
      </c>
      <c r="CR140" s="16">
        <f>CQ140-ROUNDDOWN(コマンド生成ツール!$D$25,0)</f>
        <v>0</v>
      </c>
      <c r="CS140" s="16">
        <v>8</v>
      </c>
    </row>
    <row r="141" spans="2:97" x14ac:dyDescent="0.15">
      <c r="B141" s="8">
        <f t="shared" si="172"/>
        <v>108</v>
      </c>
      <c r="C141" s="8">
        <f t="shared" si="93"/>
        <v>1</v>
      </c>
      <c r="D141" s="8">
        <f t="shared" si="94"/>
        <v>8</v>
      </c>
      <c r="E141" s="16">
        <f t="shared" si="95"/>
        <v>240.45288692348259</v>
      </c>
      <c r="F141" s="13">
        <f t="shared" si="96"/>
        <v>0.99950469649289597</v>
      </c>
      <c r="G141" s="13">
        <f t="shared" si="97"/>
        <v>3.1470012530089637E-2</v>
      </c>
      <c r="H141" s="13">
        <f t="shared" si="98"/>
        <v>0.99801927662271195</v>
      </c>
      <c r="I141" s="13">
        <f t="shared" si="99"/>
        <v>6.2908850645029754E-2</v>
      </c>
      <c r="K141" s="13">
        <f t="shared" si="100"/>
        <v>1</v>
      </c>
      <c r="L141" s="13">
        <f t="shared" si="101"/>
        <v>0</v>
      </c>
      <c r="M141" s="13">
        <f t="shared" si="173"/>
        <v>1</v>
      </c>
      <c r="N141" s="16">
        <f t="shared" si="148"/>
        <v>0</v>
      </c>
      <c r="O141" s="17">
        <f t="shared" si="102"/>
        <v>0</v>
      </c>
      <c r="P141" s="16">
        <f t="shared" si="103"/>
        <v>0</v>
      </c>
      <c r="R141" s="13">
        <f t="shared" si="149"/>
        <v>1</v>
      </c>
      <c r="S141" s="13">
        <f t="shared" si="150"/>
        <v>0</v>
      </c>
      <c r="T141" s="13">
        <f t="shared" si="104"/>
        <v>1</v>
      </c>
      <c r="U141" s="16">
        <f t="shared" si="105"/>
        <v>0</v>
      </c>
      <c r="V141" s="17">
        <f t="shared" si="106"/>
        <v>0</v>
      </c>
      <c r="W141" s="16">
        <f t="shared" si="107"/>
        <v>0</v>
      </c>
      <c r="Y141" s="13">
        <f t="shared" si="151"/>
        <v>1</v>
      </c>
      <c r="Z141" s="13">
        <f t="shared" si="152"/>
        <v>0</v>
      </c>
      <c r="AA141" s="13">
        <f t="shared" si="108"/>
        <v>1</v>
      </c>
      <c r="AB141" s="16">
        <f t="shared" si="109"/>
        <v>0</v>
      </c>
      <c r="AC141" s="17">
        <f t="shared" si="110"/>
        <v>0</v>
      </c>
      <c r="AD141" s="16">
        <f t="shared" si="111"/>
        <v>0</v>
      </c>
      <c r="AF141" s="13">
        <f t="shared" si="153"/>
        <v>1</v>
      </c>
      <c r="AG141" s="13">
        <f t="shared" si="154"/>
        <v>0</v>
      </c>
      <c r="AH141" s="13">
        <f t="shared" si="112"/>
        <v>1</v>
      </c>
      <c r="AI141" s="16">
        <f t="shared" si="113"/>
        <v>0</v>
      </c>
      <c r="AJ141" s="17">
        <f t="shared" si="114"/>
        <v>0</v>
      </c>
      <c r="AK141" s="16">
        <f t="shared" si="115"/>
        <v>0</v>
      </c>
      <c r="AM141" s="13">
        <f t="shared" si="155"/>
        <v>1</v>
      </c>
      <c r="AN141" s="13">
        <f t="shared" si="156"/>
        <v>0</v>
      </c>
      <c r="AO141" s="13">
        <f t="shared" si="116"/>
        <v>1</v>
      </c>
      <c r="AP141" s="16">
        <f t="shared" si="117"/>
        <v>0</v>
      </c>
      <c r="AQ141" s="17">
        <f t="shared" si="118"/>
        <v>0</v>
      </c>
      <c r="AR141" s="16">
        <f t="shared" si="119"/>
        <v>0</v>
      </c>
      <c r="AT141" s="13">
        <f t="shared" si="157"/>
        <v>1</v>
      </c>
      <c r="AU141" s="13">
        <f t="shared" si="158"/>
        <v>0</v>
      </c>
      <c r="AV141" s="13">
        <f t="shared" si="120"/>
        <v>1</v>
      </c>
      <c r="AW141" s="16">
        <f t="shared" si="121"/>
        <v>0</v>
      </c>
      <c r="AX141" s="17">
        <f t="shared" si="122"/>
        <v>0</v>
      </c>
      <c r="AY141" s="16">
        <f t="shared" si="123"/>
        <v>0</v>
      </c>
      <c r="BA141" s="13">
        <f t="shared" si="159"/>
        <v>1</v>
      </c>
      <c r="BB141" s="13">
        <f t="shared" si="160"/>
        <v>0</v>
      </c>
      <c r="BC141" s="13">
        <f t="shared" si="124"/>
        <v>1</v>
      </c>
      <c r="BD141" s="16">
        <f t="shared" si="125"/>
        <v>0</v>
      </c>
      <c r="BE141" s="17">
        <f t="shared" si="126"/>
        <v>0</v>
      </c>
      <c r="BF141" s="16">
        <f t="shared" si="127"/>
        <v>0</v>
      </c>
      <c r="BH141" s="13">
        <f t="shared" si="161"/>
        <v>1</v>
      </c>
      <c r="BI141" s="13">
        <f t="shared" si="162"/>
        <v>0</v>
      </c>
      <c r="BJ141" s="13">
        <f t="shared" si="128"/>
        <v>1</v>
      </c>
      <c r="BK141" s="16">
        <f t="shared" si="129"/>
        <v>0</v>
      </c>
      <c r="BL141" s="17">
        <f t="shared" si="130"/>
        <v>0</v>
      </c>
      <c r="BM141" s="16">
        <f t="shared" si="131"/>
        <v>0</v>
      </c>
      <c r="BO141" s="13">
        <f t="shared" si="163"/>
        <v>1</v>
      </c>
      <c r="BP141" s="13">
        <f t="shared" si="164"/>
        <v>0</v>
      </c>
      <c r="BQ141" s="13">
        <f t="shared" si="132"/>
        <v>1</v>
      </c>
      <c r="BR141" s="16">
        <f t="shared" si="133"/>
        <v>0</v>
      </c>
      <c r="BS141" s="17">
        <f t="shared" si="134"/>
        <v>0</v>
      </c>
      <c r="BT141" s="16">
        <f t="shared" si="135"/>
        <v>0</v>
      </c>
      <c r="BV141" s="13">
        <f t="shared" si="165"/>
        <v>1</v>
      </c>
      <c r="BW141" s="13">
        <f t="shared" si="166"/>
        <v>0</v>
      </c>
      <c r="BX141" s="13">
        <f t="shared" si="136"/>
        <v>1</v>
      </c>
      <c r="BY141" s="16">
        <f t="shared" si="137"/>
        <v>0</v>
      </c>
      <c r="BZ141" s="17">
        <f t="shared" si="138"/>
        <v>0</v>
      </c>
      <c r="CA141" s="16">
        <f t="shared" si="139"/>
        <v>0</v>
      </c>
      <c r="CC141" s="13">
        <f t="shared" si="167"/>
        <v>1</v>
      </c>
      <c r="CD141" s="13">
        <f t="shared" si="168"/>
        <v>0</v>
      </c>
      <c r="CE141" s="13">
        <f t="shared" si="140"/>
        <v>1</v>
      </c>
      <c r="CF141" s="16">
        <f t="shared" si="141"/>
        <v>0</v>
      </c>
      <c r="CG141" s="17">
        <f t="shared" si="142"/>
        <v>0</v>
      </c>
      <c r="CH141" s="16">
        <f t="shared" si="143"/>
        <v>0</v>
      </c>
      <c r="CJ141" s="13">
        <f t="shared" si="169"/>
        <v>1</v>
      </c>
      <c r="CK141" s="13">
        <f t="shared" si="170"/>
        <v>0</v>
      </c>
      <c r="CL141" s="13">
        <f t="shared" si="144"/>
        <v>1</v>
      </c>
      <c r="CM141" s="16">
        <f t="shared" si="145"/>
        <v>0</v>
      </c>
      <c r="CN141" s="17">
        <f t="shared" si="146"/>
        <v>0</v>
      </c>
      <c r="CO141" s="16">
        <f t="shared" si="147"/>
        <v>0</v>
      </c>
      <c r="CQ141" s="16">
        <f t="shared" si="171"/>
        <v>0</v>
      </c>
      <c r="CR141" s="16">
        <f>CQ141-ROUNDDOWN(コマンド生成ツール!$D$25,0)</f>
        <v>0</v>
      </c>
      <c r="CS141" s="16">
        <v>8</v>
      </c>
    </row>
    <row r="142" spans="2:97" x14ac:dyDescent="0.15">
      <c r="B142" s="8">
        <f t="shared" si="172"/>
        <v>109</v>
      </c>
      <c r="C142" s="8">
        <f t="shared" si="93"/>
        <v>1</v>
      </c>
      <c r="D142" s="8">
        <f t="shared" si="94"/>
        <v>9</v>
      </c>
      <c r="E142" s="16">
        <f t="shared" si="95"/>
        <v>246.05375416247631</v>
      </c>
      <c r="F142" s="13">
        <f t="shared" si="96"/>
        <v>0.99948135557574669</v>
      </c>
      <c r="G142" s="13">
        <f t="shared" si="97"/>
        <v>3.2202792681190105E-2</v>
      </c>
      <c r="H142" s="13">
        <f t="shared" si="98"/>
        <v>0.9979259602870646</v>
      </c>
      <c r="I142" s="13">
        <f t="shared" si="99"/>
        <v>6.437218176464124E-2</v>
      </c>
      <c r="K142" s="13">
        <f t="shared" si="100"/>
        <v>1</v>
      </c>
      <c r="L142" s="13">
        <f t="shared" si="101"/>
        <v>0</v>
      </c>
      <c r="M142" s="13">
        <f t="shared" si="173"/>
        <v>1</v>
      </c>
      <c r="N142" s="16">
        <f t="shared" si="148"/>
        <v>0</v>
      </c>
      <c r="O142" s="17">
        <f t="shared" si="102"/>
        <v>0</v>
      </c>
      <c r="P142" s="16">
        <f t="shared" si="103"/>
        <v>0</v>
      </c>
      <c r="R142" s="13">
        <f t="shared" si="149"/>
        <v>1</v>
      </c>
      <c r="S142" s="13">
        <f t="shared" si="150"/>
        <v>0</v>
      </c>
      <c r="T142" s="13">
        <f t="shared" si="104"/>
        <v>1</v>
      </c>
      <c r="U142" s="16">
        <f t="shared" si="105"/>
        <v>0</v>
      </c>
      <c r="V142" s="17">
        <f t="shared" si="106"/>
        <v>0</v>
      </c>
      <c r="W142" s="16">
        <f t="shared" si="107"/>
        <v>0</v>
      </c>
      <c r="Y142" s="13">
        <f t="shared" si="151"/>
        <v>1</v>
      </c>
      <c r="Z142" s="13">
        <f t="shared" si="152"/>
        <v>0</v>
      </c>
      <c r="AA142" s="13">
        <f t="shared" si="108"/>
        <v>1</v>
      </c>
      <c r="AB142" s="16">
        <f t="shared" si="109"/>
        <v>0</v>
      </c>
      <c r="AC142" s="17">
        <f t="shared" si="110"/>
        <v>0</v>
      </c>
      <c r="AD142" s="16">
        <f t="shared" si="111"/>
        <v>0</v>
      </c>
      <c r="AF142" s="13">
        <f t="shared" si="153"/>
        <v>1</v>
      </c>
      <c r="AG142" s="13">
        <f t="shared" si="154"/>
        <v>0</v>
      </c>
      <c r="AH142" s="13">
        <f t="shared" si="112"/>
        <v>1</v>
      </c>
      <c r="AI142" s="16">
        <f t="shared" si="113"/>
        <v>0</v>
      </c>
      <c r="AJ142" s="17">
        <f t="shared" si="114"/>
        <v>0</v>
      </c>
      <c r="AK142" s="16">
        <f t="shared" si="115"/>
        <v>0</v>
      </c>
      <c r="AM142" s="13">
        <f t="shared" si="155"/>
        <v>1</v>
      </c>
      <c r="AN142" s="13">
        <f t="shared" si="156"/>
        <v>0</v>
      </c>
      <c r="AO142" s="13">
        <f t="shared" si="116"/>
        <v>1</v>
      </c>
      <c r="AP142" s="16">
        <f t="shared" si="117"/>
        <v>0</v>
      </c>
      <c r="AQ142" s="17">
        <f t="shared" si="118"/>
        <v>0</v>
      </c>
      <c r="AR142" s="16">
        <f t="shared" si="119"/>
        <v>0</v>
      </c>
      <c r="AT142" s="13">
        <f t="shared" si="157"/>
        <v>1</v>
      </c>
      <c r="AU142" s="13">
        <f t="shared" si="158"/>
        <v>0</v>
      </c>
      <c r="AV142" s="13">
        <f t="shared" si="120"/>
        <v>1</v>
      </c>
      <c r="AW142" s="16">
        <f t="shared" si="121"/>
        <v>0</v>
      </c>
      <c r="AX142" s="17">
        <f t="shared" si="122"/>
        <v>0</v>
      </c>
      <c r="AY142" s="16">
        <f t="shared" si="123"/>
        <v>0</v>
      </c>
      <c r="BA142" s="13">
        <f t="shared" si="159"/>
        <v>1</v>
      </c>
      <c r="BB142" s="13">
        <f t="shared" si="160"/>
        <v>0</v>
      </c>
      <c r="BC142" s="13">
        <f t="shared" si="124"/>
        <v>1</v>
      </c>
      <c r="BD142" s="16">
        <f t="shared" si="125"/>
        <v>0</v>
      </c>
      <c r="BE142" s="17">
        <f t="shared" si="126"/>
        <v>0</v>
      </c>
      <c r="BF142" s="16">
        <f t="shared" si="127"/>
        <v>0</v>
      </c>
      <c r="BH142" s="13">
        <f t="shared" si="161"/>
        <v>1</v>
      </c>
      <c r="BI142" s="13">
        <f t="shared" si="162"/>
        <v>0</v>
      </c>
      <c r="BJ142" s="13">
        <f t="shared" si="128"/>
        <v>1</v>
      </c>
      <c r="BK142" s="16">
        <f t="shared" si="129"/>
        <v>0</v>
      </c>
      <c r="BL142" s="17">
        <f t="shared" si="130"/>
        <v>0</v>
      </c>
      <c r="BM142" s="16">
        <f t="shared" si="131"/>
        <v>0</v>
      </c>
      <c r="BO142" s="13">
        <f t="shared" si="163"/>
        <v>1</v>
      </c>
      <c r="BP142" s="13">
        <f t="shared" si="164"/>
        <v>0</v>
      </c>
      <c r="BQ142" s="13">
        <f t="shared" si="132"/>
        <v>1</v>
      </c>
      <c r="BR142" s="16">
        <f t="shared" si="133"/>
        <v>0</v>
      </c>
      <c r="BS142" s="17">
        <f t="shared" si="134"/>
        <v>0</v>
      </c>
      <c r="BT142" s="16">
        <f t="shared" si="135"/>
        <v>0</v>
      </c>
      <c r="BV142" s="13">
        <f t="shared" si="165"/>
        <v>1</v>
      </c>
      <c r="BW142" s="13">
        <f t="shared" si="166"/>
        <v>0</v>
      </c>
      <c r="BX142" s="13">
        <f t="shared" si="136"/>
        <v>1</v>
      </c>
      <c r="BY142" s="16">
        <f t="shared" si="137"/>
        <v>0</v>
      </c>
      <c r="BZ142" s="17">
        <f t="shared" si="138"/>
        <v>0</v>
      </c>
      <c r="CA142" s="16">
        <f t="shared" si="139"/>
        <v>0</v>
      </c>
      <c r="CC142" s="13">
        <f t="shared" si="167"/>
        <v>1</v>
      </c>
      <c r="CD142" s="13">
        <f t="shared" si="168"/>
        <v>0</v>
      </c>
      <c r="CE142" s="13">
        <f t="shared" si="140"/>
        <v>1</v>
      </c>
      <c r="CF142" s="16">
        <f t="shared" si="141"/>
        <v>0</v>
      </c>
      <c r="CG142" s="17">
        <f t="shared" si="142"/>
        <v>0</v>
      </c>
      <c r="CH142" s="16">
        <f t="shared" si="143"/>
        <v>0</v>
      </c>
      <c r="CJ142" s="13">
        <f t="shared" si="169"/>
        <v>1</v>
      </c>
      <c r="CK142" s="13">
        <f t="shared" si="170"/>
        <v>0</v>
      </c>
      <c r="CL142" s="13">
        <f t="shared" si="144"/>
        <v>1</v>
      </c>
      <c r="CM142" s="16">
        <f t="shared" si="145"/>
        <v>0</v>
      </c>
      <c r="CN142" s="17">
        <f t="shared" si="146"/>
        <v>0</v>
      </c>
      <c r="CO142" s="16">
        <f t="shared" si="147"/>
        <v>0</v>
      </c>
      <c r="CQ142" s="16">
        <f t="shared" si="171"/>
        <v>0</v>
      </c>
      <c r="CR142" s="16">
        <f>CQ142-ROUNDDOWN(コマンド生成ツール!$D$25,0)</f>
        <v>0</v>
      </c>
      <c r="CS142" s="16">
        <v>8</v>
      </c>
    </row>
    <row r="143" spans="2:97" x14ac:dyDescent="0.15">
      <c r="B143" s="8">
        <f t="shared" si="172"/>
        <v>110</v>
      </c>
      <c r="C143" s="8">
        <f t="shared" si="93"/>
        <v>1</v>
      </c>
      <c r="D143" s="8">
        <f t="shared" si="94"/>
        <v>10</v>
      </c>
      <c r="E143" s="16">
        <f t="shared" si="95"/>
        <v>251.78508235883345</v>
      </c>
      <c r="F143" s="13">
        <f t="shared" si="96"/>
        <v>0.99945691482974663</v>
      </c>
      <c r="G143" s="13">
        <f t="shared" si="97"/>
        <v>3.2952623552678514E-2</v>
      </c>
      <c r="H143" s="13">
        <f t="shared" si="98"/>
        <v>0.99782824920199087</v>
      </c>
      <c r="I143" s="13">
        <f t="shared" si="99"/>
        <v>6.5869454943012232E-2</v>
      </c>
      <c r="K143" s="13">
        <f t="shared" si="100"/>
        <v>1</v>
      </c>
      <c r="L143" s="13">
        <f t="shared" si="101"/>
        <v>0</v>
      </c>
      <c r="M143" s="13">
        <f t="shared" si="173"/>
        <v>1</v>
      </c>
      <c r="N143" s="16">
        <f t="shared" si="148"/>
        <v>0</v>
      </c>
      <c r="O143" s="17">
        <f t="shared" si="102"/>
        <v>0</v>
      </c>
      <c r="P143" s="16">
        <f t="shared" si="103"/>
        <v>0</v>
      </c>
      <c r="R143" s="13">
        <f t="shared" si="149"/>
        <v>1</v>
      </c>
      <c r="S143" s="13">
        <f t="shared" si="150"/>
        <v>0</v>
      </c>
      <c r="T143" s="13">
        <f t="shared" si="104"/>
        <v>1</v>
      </c>
      <c r="U143" s="16">
        <f t="shared" si="105"/>
        <v>0</v>
      </c>
      <c r="V143" s="17">
        <f t="shared" si="106"/>
        <v>0</v>
      </c>
      <c r="W143" s="16">
        <f t="shared" si="107"/>
        <v>0</v>
      </c>
      <c r="Y143" s="13">
        <f t="shared" si="151"/>
        <v>1</v>
      </c>
      <c r="Z143" s="13">
        <f t="shared" si="152"/>
        <v>0</v>
      </c>
      <c r="AA143" s="13">
        <f t="shared" si="108"/>
        <v>1</v>
      </c>
      <c r="AB143" s="16">
        <f t="shared" si="109"/>
        <v>0</v>
      </c>
      <c r="AC143" s="17">
        <f t="shared" si="110"/>
        <v>0</v>
      </c>
      <c r="AD143" s="16">
        <f t="shared" si="111"/>
        <v>0</v>
      </c>
      <c r="AF143" s="13">
        <f t="shared" si="153"/>
        <v>1</v>
      </c>
      <c r="AG143" s="13">
        <f t="shared" si="154"/>
        <v>0</v>
      </c>
      <c r="AH143" s="13">
        <f t="shared" si="112"/>
        <v>1</v>
      </c>
      <c r="AI143" s="16">
        <f t="shared" si="113"/>
        <v>0</v>
      </c>
      <c r="AJ143" s="17">
        <f t="shared" si="114"/>
        <v>0</v>
      </c>
      <c r="AK143" s="16">
        <f t="shared" si="115"/>
        <v>0</v>
      </c>
      <c r="AM143" s="13">
        <f t="shared" si="155"/>
        <v>1</v>
      </c>
      <c r="AN143" s="13">
        <f t="shared" si="156"/>
        <v>0</v>
      </c>
      <c r="AO143" s="13">
        <f t="shared" si="116"/>
        <v>1</v>
      </c>
      <c r="AP143" s="16">
        <f t="shared" si="117"/>
        <v>0</v>
      </c>
      <c r="AQ143" s="17">
        <f t="shared" si="118"/>
        <v>0</v>
      </c>
      <c r="AR143" s="16">
        <f t="shared" si="119"/>
        <v>0</v>
      </c>
      <c r="AT143" s="13">
        <f t="shared" si="157"/>
        <v>1</v>
      </c>
      <c r="AU143" s="13">
        <f t="shared" si="158"/>
        <v>0</v>
      </c>
      <c r="AV143" s="13">
        <f t="shared" si="120"/>
        <v>1</v>
      </c>
      <c r="AW143" s="16">
        <f t="shared" si="121"/>
        <v>0</v>
      </c>
      <c r="AX143" s="17">
        <f t="shared" si="122"/>
        <v>0</v>
      </c>
      <c r="AY143" s="16">
        <f t="shared" si="123"/>
        <v>0</v>
      </c>
      <c r="BA143" s="13">
        <f t="shared" si="159"/>
        <v>1</v>
      </c>
      <c r="BB143" s="13">
        <f t="shared" si="160"/>
        <v>0</v>
      </c>
      <c r="BC143" s="13">
        <f t="shared" si="124"/>
        <v>1</v>
      </c>
      <c r="BD143" s="16">
        <f t="shared" si="125"/>
        <v>0</v>
      </c>
      <c r="BE143" s="17">
        <f t="shared" si="126"/>
        <v>0</v>
      </c>
      <c r="BF143" s="16">
        <f t="shared" si="127"/>
        <v>0</v>
      </c>
      <c r="BH143" s="13">
        <f t="shared" si="161"/>
        <v>1</v>
      </c>
      <c r="BI143" s="13">
        <f t="shared" si="162"/>
        <v>0</v>
      </c>
      <c r="BJ143" s="13">
        <f t="shared" si="128"/>
        <v>1</v>
      </c>
      <c r="BK143" s="16">
        <f t="shared" si="129"/>
        <v>0</v>
      </c>
      <c r="BL143" s="17">
        <f t="shared" si="130"/>
        <v>0</v>
      </c>
      <c r="BM143" s="16">
        <f t="shared" si="131"/>
        <v>0</v>
      </c>
      <c r="BO143" s="13">
        <f t="shared" si="163"/>
        <v>1</v>
      </c>
      <c r="BP143" s="13">
        <f t="shared" si="164"/>
        <v>0</v>
      </c>
      <c r="BQ143" s="13">
        <f t="shared" si="132"/>
        <v>1</v>
      </c>
      <c r="BR143" s="16">
        <f t="shared" si="133"/>
        <v>0</v>
      </c>
      <c r="BS143" s="17">
        <f t="shared" si="134"/>
        <v>0</v>
      </c>
      <c r="BT143" s="16">
        <f t="shared" si="135"/>
        <v>0</v>
      </c>
      <c r="BV143" s="13">
        <f t="shared" si="165"/>
        <v>1</v>
      </c>
      <c r="BW143" s="13">
        <f t="shared" si="166"/>
        <v>0</v>
      </c>
      <c r="BX143" s="13">
        <f t="shared" si="136"/>
        <v>1</v>
      </c>
      <c r="BY143" s="16">
        <f t="shared" si="137"/>
        <v>0</v>
      </c>
      <c r="BZ143" s="17">
        <f t="shared" si="138"/>
        <v>0</v>
      </c>
      <c r="CA143" s="16">
        <f t="shared" si="139"/>
        <v>0</v>
      </c>
      <c r="CC143" s="13">
        <f t="shared" si="167"/>
        <v>1</v>
      </c>
      <c r="CD143" s="13">
        <f t="shared" si="168"/>
        <v>0</v>
      </c>
      <c r="CE143" s="13">
        <f t="shared" si="140"/>
        <v>1</v>
      </c>
      <c r="CF143" s="16">
        <f t="shared" si="141"/>
        <v>0</v>
      </c>
      <c r="CG143" s="17">
        <f t="shared" si="142"/>
        <v>0</v>
      </c>
      <c r="CH143" s="16">
        <f t="shared" si="143"/>
        <v>0</v>
      </c>
      <c r="CJ143" s="13">
        <f t="shared" si="169"/>
        <v>1</v>
      </c>
      <c r="CK143" s="13">
        <f t="shared" si="170"/>
        <v>0</v>
      </c>
      <c r="CL143" s="13">
        <f t="shared" si="144"/>
        <v>1</v>
      </c>
      <c r="CM143" s="16">
        <f t="shared" si="145"/>
        <v>0</v>
      </c>
      <c r="CN143" s="17">
        <f t="shared" si="146"/>
        <v>0</v>
      </c>
      <c r="CO143" s="16">
        <f t="shared" si="147"/>
        <v>0</v>
      </c>
      <c r="CQ143" s="16">
        <f t="shared" si="171"/>
        <v>0</v>
      </c>
      <c r="CR143" s="16">
        <f>CQ143-ROUNDDOWN(コマンド生成ツール!$D$25,0)</f>
        <v>0</v>
      </c>
      <c r="CS143" s="16">
        <v>8</v>
      </c>
    </row>
    <row r="144" spans="2:97" x14ac:dyDescent="0.15">
      <c r="B144" s="8">
        <f t="shared" si="172"/>
        <v>111</v>
      </c>
      <c r="C144" s="8">
        <f t="shared" si="93"/>
        <v>1</v>
      </c>
      <c r="D144" s="8">
        <f t="shared" si="94"/>
        <v>11</v>
      </c>
      <c r="E144" s="16">
        <f t="shared" si="95"/>
        <v>257.6499103386268</v>
      </c>
      <c r="F144" s="13">
        <f t="shared" si="96"/>
        <v>0.99943132244034061</v>
      </c>
      <c r="G144" s="13">
        <f t="shared" si="97"/>
        <v>3.3719901025239758E-2</v>
      </c>
      <c r="H144" s="13">
        <f t="shared" si="98"/>
        <v>0.9977259365496961</v>
      </c>
      <c r="I144" s="13">
        <f t="shared" si="99"/>
        <v>6.7401450548425543E-2</v>
      </c>
      <c r="K144" s="13">
        <f t="shared" si="100"/>
        <v>1</v>
      </c>
      <c r="L144" s="13">
        <f t="shared" si="101"/>
        <v>0</v>
      </c>
      <c r="M144" s="13">
        <f t="shared" si="173"/>
        <v>1</v>
      </c>
      <c r="N144" s="16">
        <f t="shared" si="148"/>
        <v>0</v>
      </c>
      <c r="O144" s="17">
        <f t="shared" si="102"/>
        <v>0</v>
      </c>
      <c r="P144" s="16">
        <f t="shared" si="103"/>
        <v>0</v>
      </c>
      <c r="R144" s="13">
        <f t="shared" si="149"/>
        <v>1</v>
      </c>
      <c r="S144" s="13">
        <f t="shared" si="150"/>
        <v>0</v>
      </c>
      <c r="T144" s="13">
        <f t="shared" si="104"/>
        <v>1</v>
      </c>
      <c r="U144" s="16">
        <f t="shared" si="105"/>
        <v>0</v>
      </c>
      <c r="V144" s="17">
        <f t="shared" si="106"/>
        <v>0</v>
      </c>
      <c r="W144" s="16">
        <f t="shared" si="107"/>
        <v>0</v>
      </c>
      <c r="Y144" s="13">
        <f t="shared" si="151"/>
        <v>1</v>
      </c>
      <c r="Z144" s="13">
        <f t="shared" si="152"/>
        <v>0</v>
      </c>
      <c r="AA144" s="13">
        <f t="shared" si="108"/>
        <v>1</v>
      </c>
      <c r="AB144" s="16">
        <f t="shared" si="109"/>
        <v>0</v>
      </c>
      <c r="AC144" s="17">
        <f t="shared" si="110"/>
        <v>0</v>
      </c>
      <c r="AD144" s="16">
        <f t="shared" si="111"/>
        <v>0</v>
      </c>
      <c r="AF144" s="13">
        <f t="shared" si="153"/>
        <v>1</v>
      </c>
      <c r="AG144" s="13">
        <f t="shared" si="154"/>
        <v>0</v>
      </c>
      <c r="AH144" s="13">
        <f t="shared" si="112"/>
        <v>1</v>
      </c>
      <c r="AI144" s="16">
        <f t="shared" si="113"/>
        <v>0</v>
      </c>
      <c r="AJ144" s="17">
        <f t="shared" si="114"/>
        <v>0</v>
      </c>
      <c r="AK144" s="16">
        <f t="shared" si="115"/>
        <v>0</v>
      </c>
      <c r="AM144" s="13">
        <f t="shared" si="155"/>
        <v>1</v>
      </c>
      <c r="AN144" s="13">
        <f t="shared" si="156"/>
        <v>0</v>
      </c>
      <c r="AO144" s="13">
        <f t="shared" si="116"/>
        <v>1</v>
      </c>
      <c r="AP144" s="16">
        <f t="shared" si="117"/>
        <v>0</v>
      </c>
      <c r="AQ144" s="17">
        <f t="shared" si="118"/>
        <v>0</v>
      </c>
      <c r="AR144" s="16">
        <f t="shared" si="119"/>
        <v>0</v>
      </c>
      <c r="AT144" s="13">
        <f t="shared" si="157"/>
        <v>1</v>
      </c>
      <c r="AU144" s="13">
        <f t="shared" si="158"/>
        <v>0</v>
      </c>
      <c r="AV144" s="13">
        <f t="shared" si="120"/>
        <v>1</v>
      </c>
      <c r="AW144" s="16">
        <f t="shared" si="121"/>
        <v>0</v>
      </c>
      <c r="AX144" s="17">
        <f t="shared" si="122"/>
        <v>0</v>
      </c>
      <c r="AY144" s="16">
        <f t="shared" si="123"/>
        <v>0</v>
      </c>
      <c r="BA144" s="13">
        <f t="shared" si="159"/>
        <v>1</v>
      </c>
      <c r="BB144" s="13">
        <f t="shared" si="160"/>
        <v>0</v>
      </c>
      <c r="BC144" s="13">
        <f t="shared" si="124"/>
        <v>1</v>
      </c>
      <c r="BD144" s="16">
        <f t="shared" si="125"/>
        <v>0</v>
      </c>
      <c r="BE144" s="17">
        <f t="shared" si="126"/>
        <v>0</v>
      </c>
      <c r="BF144" s="16">
        <f t="shared" si="127"/>
        <v>0</v>
      </c>
      <c r="BH144" s="13">
        <f t="shared" si="161"/>
        <v>1</v>
      </c>
      <c r="BI144" s="13">
        <f t="shared" si="162"/>
        <v>0</v>
      </c>
      <c r="BJ144" s="13">
        <f t="shared" si="128"/>
        <v>1</v>
      </c>
      <c r="BK144" s="16">
        <f t="shared" si="129"/>
        <v>0</v>
      </c>
      <c r="BL144" s="17">
        <f t="shared" si="130"/>
        <v>0</v>
      </c>
      <c r="BM144" s="16">
        <f t="shared" si="131"/>
        <v>0</v>
      </c>
      <c r="BO144" s="13">
        <f t="shared" si="163"/>
        <v>1</v>
      </c>
      <c r="BP144" s="13">
        <f t="shared" si="164"/>
        <v>0</v>
      </c>
      <c r="BQ144" s="13">
        <f t="shared" si="132"/>
        <v>1</v>
      </c>
      <c r="BR144" s="16">
        <f t="shared" si="133"/>
        <v>0</v>
      </c>
      <c r="BS144" s="17">
        <f t="shared" si="134"/>
        <v>0</v>
      </c>
      <c r="BT144" s="16">
        <f t="shared" si="135"/>
        <v>0</v>
      </c>
      <c r="BV144" s="13">
        <f t="shared" si="165"/>
        <v>1</v>
      </c>
      <c r="BW144" s="13">
        <f t="shared" si="166"/>
        <v>0</v>
      </c>
      <c r="BX144" s="13">
        <f t="shared" si="136"/>
        <v>1</v>
      </c>
      <c r="BY144" s="16">
        <f t="shared" si="137"/>
        <v>0</v>
      </c>
      <c r="BZ144" s="17">
        <f t="shared" si="138"/>
        <v>0</v>
      </c>
      <c r="CA144" s="16">
        <f t="shared" si="139"/>
        <v>0</v>
      </c>
      <c r="CC144" s="13">
        <f t="shared" si="167"/>
        <v>1</v>
      </c>
      <c r="CD144" s="13">
        <f t="shared" si="168"/>
        <v>0</v>
      </c>
      <c r="CE144" s="13">
        <f t="shared" si="140"/>
        <v>1</v>
      </c>
      <c r="CF144" s="16">
        <f t="shared" si="141"/>
        <v>0</v>
      </c>
      <c r="CG144" s="17">
        <f t="shared" si="142"/>
        <v>0</v>
      </c>
      <c r="CH144" s="16">
        <f t="shared" si="143"/>
        <v>0</v>
      </c>
      <c r="CJ144" s="13">
        <f t="shared" si="169"/>
        <v>1</v>
      </c>
      <c r="CK144" s="13">
        <f t="shared" si="170"/>
        <v>0</v>
      </c>
      <c r="CL144" s="13">
        <f t="shared" si="144"/>
        <v>1</v>
      </c>
      <c r="CM144" s="16">
        <f t="shared" si="145"/>
        <v>0</v>
      </c>
      <c r="CN144" s="17">
        <f t="shared" si="146"/>
        <v>0</v>
      </c>
      <c r="CO144" s="16">
        <f t="shared" si="147"/>
        <v>0</v>
      </c>
      <c r="CQ144" s="16">
        <f t="shared" si="171"/>
        <v>0</v>
      </c>
      <c r="CR144" s="16">
        <f>CQ144-ROUNDDOWN(コマンド生成ツール!$D$25,0)</f>
        <v>0</v>
      </c>
      <c r="CS144" s="16">
        <v>8</v>
      </c>
    </row>
    <row r="145" spans="2:97" x14ac:dyDescent="0.15">
      <c r="B145" s="8">
        <f t="shared" si="172"/>
        <v>112</v>
      </c>
      <c r="C145" s="8">
        <f t="shared" si="93"/>
        <v>1</v>
      </c>
      <c r="D145" s="8">
        <f t="shared" si="94"/>
        <v>12</v>
      </c>
      <c r="E145" s="16">
        <f t="shared" si="95"/>
        <v>263.65134771128146</v>
      </c>
      <c r="F145" s="13">
        <f t="shared" si="96"/>
        <v>0.99940452415284053</v>
      </c>
      <c r="G145" s="13">
        <f t="shared" si="97"/>
        <v>3.450503010916349E-2</v>
      </c>
      <c r="H145" s="13">
        <f t="shared" si="98"/>
        <v>0.99761880579433149</v>
      </c>
      <c r="I145" s="13">
        <f t="shared" si="99"/>
        <v>6.896896639425594E-2</v>
      </c>
      <c r="K145" s="13">
        <f t="shared" si="100"/>
        <v>1</v>
      </c>
      <c r="L145" s="13">
        <f t="shared" si="101"/>
        <v>0</v>
      </c>
      <c r="M145" s="13">
        <f t="shared" si="173"/>
        <v>1</v>
      </c>
      <c r="N145" s="16">
        <f t="shared" si="148"/>
        <v>0</v>
      </c>
      <c r="O145" s="17">
        <f t="shared" si="102"/>
        <v>0</v>
      </c>
      <c r="P145" s="16">
        <f t="shared" si="103"/>
        <v>0</v>
      </c>
      <c r="R145" s="13">
        <f t="shared" si="149"/>
        <v>1</v>
      </c>
      <c r="S145" s="13">
        <f t="shared" si="150"/>
        <v>0</v>
      </c>
      <c r="T145" s="13">
        <f t="shared" si="104"/>
        <v>1</v>
      </c>
      <c r="U145" s="16">
        <f t="shared" si="105"/>
        <v>0</v>
      </c>
      <c r="V145" s="17">
        <f t="shared" si="106"/>
        <v>0</v>
      </c>
      <c r="W145" s="16">
        <f t="shared" si="107"/>
        <v>0</v>
      </c>
      <c r="Y145" s="13">
        <f t="shared" si="151"/>
        <v>1</v>
      </c>
      <c r="Z145" s="13">
        <f t="shared" si="152"/>
        <v>0</v>
      </c>
      <c r="AA145" s="13">
        <f t="shared" si="108"/>
        <v>1</v>
      </c>
      <c r="AB145" s="16">
        <f t="shared" si="109"/>
        <v>0</v>
      </c>
      <c r="AC145" s="17">
        <f t="shared" si="110"/>
        <v>0</v>
      </c>
      <c r="AD145" s="16">
        <f t="shared" si="111"/>
        <v>0</v>
      </c>
      <c r="AF145" s="13">
        <f t="shared" si="153"/>
        <v>1</v>
      </c>
      <c r="AG145" s="13">
        <f t="shared" si="154"/>
        <v>0</v>
      </c>
      <c r="AH145" s="13">
        <f t="shared" si="112"/>
        <v>1</v>
      </c>
      <c r="AI145" s="16">
        <f t="shared" si="113"/>
        <v>0</v>
      </c>
      <c r="AJ145" s="17">
        <f t="shared" si="114"/>
        <v>0</v>
      </c>
      <c r="AK145" s="16">
        <f t="shared" si="115"/>
        <v>0</v>
      </c>
      <c r="AM145" s="13">
        <f t="shared" si="155"/>
        <v>1</v>
      </c>
      <c r="AN145" s="13">
        <f t="shared" si="156"/>
        <v>0</v>
      </c>
      <c r="AO145" s="13">
        <f t="shared" si="116"/>
        <v>1</v>
      </c>
      <c r="AP145" s="16">
        <f t="shared" si="117"/>
        <v>0</v>
      </c>
      <c r="AQ145" s="17">
        <f t="shared" si="118"/>
        <v>0</v>
      </c>
      <c r="AR145" s="16">
        <f t="shared" si="119"/>
        <v>0</v>
      </c>
      <c r="AT145" s="13">
        <f t="shared" si="157"/>
        <v>1</v>
      </c>
      <c r="AU145" s="13">
        <f t="shared" si="158"/>
        <v>0</v>
      </c>
      <c r="AV145" s="13">
        <f t="shared" si="120"/>
        <v>1</v>
      </c>
      <c r="AW145" s="16">
        <f t="shared" si="121"/>
        <v>0</v>
      </c>
      <c r="AX145" s="17">
        <f t="shared" si="122"/>
        <v>0</v>
      </c>
      <c r="AY145" s="16">
        <f t="shared" si="123"/>
        <v>0</v>
      </c>
      <c r="BA145" s="13">
        <f t="shared" si="159"/>
        <v>1</v>
      </c>
      <c r="BB145" s="13">
        <f t="shared" si="160"/>
        <v>0</v>
      </c>
      <c r="BC145" s="13">
        <f t="shared" si="124"/>
        <v>1</v>
      </c>
      <c r="BD145" s="16">
        <f t="shared" si="125"/>
        <v>0</v>
      </c>
      <c r="BE145" s="17">
        <f t="shared" si="126"/>
        <v>0</v>
      </c>
      <c r="BF145" s="16">
        <f t="shared" si="127"/>
        <v>0</v>
      </c>
      <c r="BH145" s="13">
        <f t="shared" si="161"/>
        <v>1</v>
      </c>
      <c r="BI145" s="13">
        <f t="shared" si="162"/>
        <v>0</v>
      </c>
      <c r="BJ145" s="13">
        <f t="shared" si="128"/>
        <v>1</v>
      </c>
      <c r="BK145" s="16">
        <f t="shared" si="129"/>
        <v>0</v>
      </c>
      <c r="BL145" s="17">
        <f t="shared" si="130"/>
        <v>0</v>
      </c>
      <c r="BM145" s="16">
        <f t="shared" si="131"/>
        <v>0</v>
      </c>
      <c r="BO145" s="13">
        <f t="shared" si="163"/>
        <v>1</v>
      </c>
      <c r="BP145" s="13">
        <f t="shared" si="164"/>
        <v>0</v>
      </c>
      <c r="BQ145" s="13">
        <f t="shared" si="132"/>
        <v>1</v>
      </c>
      <c r="BR145" s="16">
        <f t="shared" si="133"/>
        <v>0</v>
      </c>
      <c r="BS145" s="17">
        <f t="shared" si="134"/>
        <v>0</v>
      </c>
      <c r="BT145" s="16">
        <f t="shared" si="135"/>
        <v>0</v>
      </c>
      <c r="BV145" s="13">
        <f t="shared" si="165"/>
        <v>1</v>
      </c>
      <c r="BW145" s="13">
        <f t="shared" si="166"/>
        <v>0</v>
      </c>
      <c r="BX145" s="13">
        <f t="shared" si="136"/>
        <v>1</v>
      </c>
      <c r="BY145" s="16">
        <f t="shared" si="137"/>
        <v>0</v>
      </c>
      <c r="BZ145" s="17">
        <f t="shared" si="138"/>
        <v>0</v>
      </c>
      <c r="CA145" s="16">
        <f t="shared" si="139"/>
        <v>0</v>
      </c>
      <c r="CC145" s="13">
        <f t="shared" si="167"/>
        <v>1</v>
      </c>
      <c r="CD145" s="13">
        <f t="shared" si="168"/>
        <v>0</v>
      </c>
      <c r="CE145" s="13">
        <f t="shared" si="140"/>
        <v>1</v>
      </c>
      <c r="CF145" s="16">
        <f t="shared" si="141"/>
        <v>0</v>
      </c>
      <c r="CG145" s="17">
        <f t="shared" si="142"/>
        <v>0</v>
      </c>
      <c r="CH145" s="16">
        <f t="shared" si="143"/>
        <v>0</v>
      </c>
      <c r="CJ145" s="13">
        <f t="shared" si="169"/>
        <v>1</v>
      </c>
      <c r="CK145" s="13">
        <f t="shared" si="170"/>
        <v>0</v>
      </c>
      <c r="CL145" s="13">
        <f t="shared" si="144"/>
        <v>1</v>
      </c>
      <c r="CM145" s="16">
        <f t="shared" si="145"/>
        <v>0</v>
      </c>
      <c r="CN145" s="17">
        <f t="shared" si="146"/>
        <v>0</v>
      </c>
      <c r="CO145" s="16">
        <f t="shared" si="147"/>
        <v>0</v>
      </c>
      <c r="CQ145" s="16">
        <f t="shared" si="171"/>
        <v>0</v>
      </c>
      <c r="CR145" s="16">
        <f>CQ145-ROUNDDOWN(コマンド生成ツール!$D$25,0)</f>
        <v>0</v>
      </c>
      <c r="CS145" s="16">
        <v>8</v>
      </c>
    </row>
    <row r="146" spans="2:97" x14ac:dyDescent="0.15">
      <c r="B146" s="8">
        <f t="shared" si="172"/>
        <v>113</v>
      </c>
      <c r="C146" s="8">
        <f t="shared" si="93"/>
        <v>1</v>
      </c>
      <c r="D146" s="8">
        <f t="shared" si="94"/>
        <v>13</v>
      </c>
      <c r="E146" s="16">
        <f t="shared" si="95"/>
        <v>269.79257651833075</v>
      </c>
      <c r="F146" s="13">
        <f t="shared" si="96"/>
        <v>0.99937646315760065</v>
      </c>
      <c r="G146" s="13">
        <f t="shared" si="97"/>
        <v>3.5308425150448096E-2</v>
      </c>
      <c r="H146" s="13">
        <f t="shared" si="98"/>
        <v>0.99750663022679043</v>
      </c>
      <c r="I146" s="13">
        <f t="shared" si="99"/>
        <v>7.0572818093039377E-2</v>
      </c>
      <c r="K146" s="13">
        <f t="shared" si="100"/>
        <v>1</v>
      </c>
      <c r="L146" s="13">
        <f t="shared" si="101"/>
        <v>0</v>
      </c>
      <c r="M146" s="13">
        <f t="shared" si="173"/>
        <v>1</v>
      </c>
      <c r="N146" s="16">
        <f t="shared" si="148"/>
        <v>0</v>
      </c>
      <c r="O146" s="17">
        <f t="shared" si="102"/>
        <v>0</v>
      </c>
      <c r="P146" s="16">
        <f t="shared" si="103"/>
        <v>0</v>
      </c>
      <c r="R146" s="13">
        <f t="shared" si="149"/>
        <v>1</v>
      </c>
      <c r="S146" s="13">
        <f t="shared" si="150"/>
        <v>0</v>
      </c>
      <c r="T146" s="13">
        <f t="shared" si="104"/>
        <v>1</v>
      </c>
      <c r="U146" s="16">
        <f t="shared" si="105"/>
        <v>0</v>
      </c>
      <c r="V146" s="17">
        <f t="shared" si="106"/>
        <v>0</v>
      </c>
      <c r="W146" s="16">
        <f t="shared" si="107"/>
        <v>0</v>
      </c>
      <c r="Y146" s="13">
        <f t="shared" si="151"/>
        <v>1</v>
      </c>
      <c r="Z146" s="13">
        <f t="shared" si="152"/>
        <v>0</v>
      </c>
      <c r="AA146" s="13">
        <f t="shared" si="108"/>
        <v>1</v>
      </c>
      <c r="AB146" s="16">
        <f t="shared" si="109"/>
        <v>0</v>
      </c>
      <c r="AC146" s="17">
        <f t="shared" si="110"/>
        <v>0</v>
      </c>
      <c r="AD146" s="16">
        <f t="shared" si="111"/>
        <v>0</v>
      </c>
      <c r="AF146" s="13">
        <f t="shared" si="153"/>
        <v>1</v>
      </c>
      <c r="AG146" s="13">
        <f t="shared" si="154"/>
        <v>0</v>
      </c>
      <c r="AH146" s="13">
        <f t="shared" si="112"/>
        <v>1</v>
      </c>
      <c r="AI146" s="16">
        <f t="shared" si="113"/>
        <v>0</v>
      </c>
      <c r="AJ146" s="17">
        <f t="shared" si="114"/>
        <v>0</v>
      </c>
      <c r="AK146" s="16">
        <f t="shared" si="115"/>
        <v>0</v>
      </c>
      <c r="AM146" s="13">
        <f t="shared" si="155"/>
        <v>1</v>
      </c>
      <c r="AN146" s="13">
        <f t="shared" si="156"/>
        <v>0</v>
      </c>
      <c r="AO146" s="13">
        <f t="shared" si="116"/>
        <v>1</v>
      </c>
      <c r="AP146" s="16">
        <f t="shared" si="117"/>
        <v>0</v>
      </c>
      <c r="AQ146" s="17">
        <f t="shared" si="118"/>
        <v>0</v>
      </c>
      <c r="AR146" s="16">
        <f t="shared" si="119"/>
        <v>0</v>
      </c>
      <c r="AT146" s="13">
        <f t="shared" si="157"/>
        <v>1</v>
      </c>
      <c r="AU146" s="13">
        <f t="shared" si="158"/>
        <v>0</v>
      </c>
      <c r="AV146" s="13">
        <f t="shared" si="120"/>
        <v>1</v>
      </c>
      <c r="AW146" s="16">
        <f t="shared" si="121"/>
        <v>0</v>
      </c>
      <c r="AX146" s="17">
        <f t="shared" si="122"/>
        <v>0</v>
      </c>
      <c r="AY146" s="16">
        <f t="shared" si="123"/>
        <v>0</v>
      </c>
      <c r="BA146" s="13">
        <f t="shared" si="159"/>
        <v>1</v>
      </c>
      <c r="BB146" s="13">
        <f t="shared" si="160"/>
        <v>0</v>
      </c>
      <c r="BC146" s="13">
        <f t="shared" si="124"/>
        <v>1</v>
      </c>
      <c r="BD146" s="16">
        <f t="shared" si="125"/>
        <v>0</v>
      </c>
      <c r="BE146" s="17">
        <f t="shared" si="126"/>
        <v>0</v>
      </c>
      <c r="BF146" s="16">
        <f t="shared" si="127"/>
        <v>0</v>
      </c>
      <c r="BH146" s="13">
        <f t="shared" si="161"/>
        <v>1</v>
      </c>
      <c r="BI146" s="13">
        <f t="shared" si="162"/>
        <v>0</v>
      </c>
      <c r="BJ146" s="13">
        <f t="shared" si="128"/>
        <v>1</v>
      </c>
      <c r="BK146" s="16">
        <f t="shared" si="129"/>
        <v>0</v>
      </c>
      <c r="BL146" s="17">
        <f t="shared" si="130"/>
        <v>0</v>
      </c>
      <c r="BM146" s="16">
        <f t="shared" si="131"/>
        <v>0</v>
      </c>
      <c r="BO146" s="13">
        <f t="shared" si="163"/>
        <v>1</v>
      </c>
      <c r="BP146" s="13">
        <f t="shared" si="164"/>
        <v>0</v>
      </c>
      <c r="BQ146" s="13">
        <f t="shared" si="132"/>
        <v>1</v>
      </c>
      <c r="BR146" s="16">
        <f t="shared" si="133"/>
        <v>0</v>
      </c>
      <c r="BS146" s="17">
        <f t="shared" si="134"/>
        <v>0</v>
      </c>
      <c r="BT146" s="16">
        <f t="shared" si="135"/>
        <v>0</v>
      </c>
      <c r="BV146" s="13">
        <f t="shared" si="165"/>
        <v>1</v>
      </c>
      <c r="BW146" s="13">
        <f t="shared" si="166"/>
        <v>0</v>
      </c>
      <c r="BX146" s="13">
        <f t="shared" si="136"/>
        <v>1</v>
      </c>
      <c r="BY146" s="16">
        <f t="shared" si="137"/>
        <v>0</v>
      </c>
      <c r="BZ146" s="17">
        <f t="shared" si="138"/>
        <v>0</v>
      </c>
      <c r="CA146" s="16">
        <f t="shared" si="139"/>
        <v>0</v>
      </c>
      <c r="CC146" s="13">
        <f t="shared" si="167"/>
        <v>1</v>
      </c>
      <c r="CD146" s="13">
        <f t="shared" si="168"/>
        <v>0</v>
      </c>
      <c r="CE146" s="13">
        <f t="shared" si="140"/>
        <v>1</v>
      </c>
      <c r="CF146" s="16">
        <f t="shared" si="141"/>
        <v>0</v>
      </c>
      <c r="CG146" s="17">
        <f t="shared" si="142"/>
        <v>0</v>
      </c>
      <c r="CH146" s="16">
        <f t="shared" si="143"/>
        <v>0</v>
      </c>
      <c r="CJ146" s="13">
        <f t="shared" si="169"/>
        <v>1</v>
      </c>
      <c r="CK146" s="13">
        <f t="shared" si="170"/>
        <v>0</v>
      </c>
      <c r="CL146" s="13">
        <f t="shared" si="144"/>
        <v>1</v>
      </c>
      <c r="CM146" s="16">
        <f t="shared" si="145"/>
        <v>0</v>
      </c>
      <c r="CN146" s="17">
        <f t="shared" si="146"/>
        <v>0</v>
      </c>
      <c r="CO146" s="16">
        <f t="shared" si="147"/>
        <v>0</v>
      </c>
      <c r="CQ146" s="16">
        <f t="shared" si="171"/>
        <v>0</v>
      </c>
      <c r="CR146" s="16">
        <f>CQ146-ROUNDDOWN(コマンド生成ツール!$D$25,0)</f>
        <v>0</v>
      </c>
      <c r="CS146" s="16">
        <v>8</v>
      </c>
    </row>
    <row r="147" spans="2:97" x14ac:dyDescent="0.15">
      <c r="B147" s="8">
        <f t="shared" si="172"/>
        <v>114</v>
      </c>
      <c r="C147" s="8">
        <f t="shared" si="93"/>
        <v>1</v>
      </c>
      <c r="D147" s="8">
        <f t="shared" si="94"/>
        <v>14</v>
      </c>
      <c r="E147" s="16">
        <f t="shared" si="95"/>
        <v>276.07685292057698</v>
      </c>
      <c r="F147" s="13">
        <f t="shared" si="96"/>
        <v>0.9993470799697971</v>
      </c>
      <c r="G147" s="13">
        <f t="shared" si="97"/>
        <v>3.6130510041237289E-2</v>
      </c>
      <c r="H147" s="13">
        <f t="shared" si="98"/>
        <v>0.99738917248832015</v>
      </c>
      <c r="I147" s="13">
        <f t="shared" si="99"/>
        <v>7.2213839415059836E-2</v>
      </c>
      <c r="K147" s="13">
        <f t="shared" si="100"/>
        <v>1</v>
      </c>
      <c r="L147" s="13">
        <f t="shared" si="101"/>
        <v>0</v>
      </c>
      <c r="M147" s="13">
        <f t="shared" si="173"/>
        <v>1</v>
      </c>
      <c r="N147" s="16">
        <f t="shared" si="148"/>
        <v>0</v>
      </c>
      <c r="O147" s="17">
        <f t="shared" si="102"/>
        <v>0</v>
      </c>
      <c r="P147" s="16">
        <f t="shared" si="103"/>
        <v>0</v>
      </c>
      <c r="R147" s="13">
        <f t="shared" si="149"/>
        <v>1</v>
      </c>
      <c r="S147" s="13">
        <f t="shared" si="150"/>
        <v>0</v>
      </c>
      <c r="T147" s="13">
        <f t="shared" si="104"/>
        <v>1</v>
      </c>
      <c r="U147" s="16">
        <f t="shared" si="105"/>
        <v>0</v>
      </c>
      <c r="V147" s="17">
        <f t="shared" si="106"/>
        <v>0</v>
      </c>
      <c r="W147" s="16">
        <f t="shared" si="107"/>
        <v>0</v>
      </c>
      <c r="Y147" s="13">
        <f t="shared" si="151"/>
        <v>1</v>
      </c>
      <c r="Z147" s="13">
        <f t="shared" si="152"/>
        <v>0</v>
      </c>
      <c r="AA147" s="13">
        <f t="shared" si="108"/>
        <v>1</v>
      </c>
      <c r="AB147" s="16">
        <f t="shared" si="109"/>
        <v>0</v>
      </c>
      <c r="AC147" s="17">
        <f t="shared" si="110"/>
        <v>0</v>
      </c>
      <c r="AD147" s="16">
        <f t="shared" si="111"/>
        <v>0</v>
      </c>
      <c r="AF147" s="13">
        <f t="shared" si="153"/>
        <v>1</v>
      </c>
      <c r="AG147" s="13">
        <f t="shared" si="154"/>
        <v>0</v>
      </c>
      <c r="AH147" s="13">
        <f t="shared" si="112"/>
        <v>1</v>
      </c>
      <c r="AI147" s="16">
        <f t="shared" si="113"/>
        <v>0</v>
      </c>
      <c r="AJ147" s="17">
        <f t="shared" si="114"/>
        <v>0</v>
      </c>
      <c r="AK147" s="16">
        <f t="shared" si="115"/>
        <v>0</v>
      </c>
      <c r="AM147" s="13">
        <f t="shared" si="155"/>
        <v>1</v>
      </c>
      <c r="AN147" s="13">
        <f t="shared" si="156"/>
        <v>0</v>
      </c>
      <c r="AO147" s="13">
        <f t="shared" si="116"/>
        <v>1</v>
      </c>
      <c r="AP147" s="16">
        <f t="shared" si="117"/>
        <v>0</v>
      </c>
      <c r="AQ147" s="17">
        <f t="shared" si="118"/>
        <v>0</v>
      </c>
      <c r="AR147" s="16">
        <f t="shared" si="119"/>
        <v>0</v>
      </c>
      <c r="AT147" s="13">
        <f t="shared" si="157"/>
        <v>1</v>
      </c>
      <c r="AU147" s="13">
        <f t="shared" si="158"/>
        <v>0</v>
      </c>
      <c r="AV147" s="13">
        <f t="shared" si="120"/>
        <v>1</v>
      </c>
      <c r="AW147" s="16">
        <f t="shared" si="121"/>
        <v>0</v>
      </c>
      <c r="AX147" s="17">
        <f t="shared" si="122"/>
        <v>0</v>
      </c>
      <c r="AY147" s="16">
        <f t="shared" si="123"/>
        <v>0</v>
      </c>
      <c r="BA147" s="13">
        <f t="shared" si="159"/>
        <v>1</v>
      </c>
      <c r="BB147" s="13">
        <f t="shared" si="160"/>
        <v>0</v>
      </c>
      <c r="BC147" s="13">
        <f t="shared" si="124"/>
        <v>1</v>
      </c>
      <c r="BD147" s="16">
        <f t="shared" si="125"/>
        <v>0</v>
      </c>
      <c r="BE147" s="17">
        <f t="shared" si="126"/>
        <v>0</v>
      </c>
      <c r="BF147" s="16">
        <f t="shared" si="127"/>
        <v>0</v>
      </c>
      <c r="BH147" s="13">
        <f t="shared" si="161"/>
        <v>1</v>
      </c>
      <c r="BI147" s="13">
        <f t="shared" si="162"/>
        <v>0</v>
      </c>
      <c r="BJ147" s="13">
        <f t="shared" si="128"/>
        <v>1</v>
      </c>
      <c r="BK147" s="16">
        <f t="shared" si="129"/>
        <v>0</v>
      </c>
      <c r="BL147" s="17">
        <f t="shared" si="130"/>
        <v>0</v>
      </c>
      <c r="BM147" s="16">
        <f t="shared" si="131"/>
        <v>0</v>
      </c>
      <c r="BO147" s="13">
        <f t="shared" si="163"/>
        <v>1</v>
      </c>
      <c r="BP147" s="13">
        <f t="shared" si="164"/>
        <v>0</v>
      </c>
      <c r="BQ147" s="13">
        <f t="shared" si="132"/>
        <v>1</v>
      </c>
      <c r="BR147" s="16">
        <f t="shared" si="133"/>
        <v>0</v>
      </c>
      <c r="BS147" s="17">
        <f t="shared" si="134"/>
        <v>0</v>
      </c>
      <c r="BT147" s="16">
        <f t="shared" si="135"/>
        <v>0</v>
      </c>
      <c r="BV147" s="13">
        <f t="shared" si="165"/>
        <v>1</v>
      </c>
      <c r="BW147" s="13">
        <f t="shared" si="166"/>
        <v>0</v>
      </c>
      <c r="BX147" s="13">
        <f t="shared" si="136"/>
        <v>1</v>
      </c>
      <c r="BY147" s="16">
        <f t="shared" si="137"/>
        <v>0</v>
      </c>
      <c r="BZ147" s="17">
        <f t="shared" si="138"/>
        <v>0</v>
      </c>
      <c r="CA147" s="16">
        <f t="shared" si="139"/>
        <v>0</v>
      </c>
      <c r="CC147" s="13">
        <f t="shared" si="167"/>
        <v>1</v>
      </c>
      <c r="CD147" s="13">
        <f t="shared" si="168"/>
        <v>0</v>
      </c>
      <c r="CE147" s="13">
        <f t="shared" si="140"/>
        <v>1</v>
      </c>
      <c r="CF147" s="16">
        <f t="shared" si="141"/>
        <v>0</v>
      </c>
      <c r="CG147" s="17">
        <f t="shared" si="142"/>
        <v>0</v>
      </c>
      <c r="CH147" s="16">
        <f t="shared" si="143"/>
        <v>0</v>
      </c>
      <c r="CJ147" s="13">
        <f t="shared" si="169"/>
        <v>1</v>
      </c>
      <c r="CK147" s="13">
        <f t="shared" si="170"/>
        <v>0</v>
      </c>
      <c r="CL147" s="13">
        <f t="shared" si="144"/>
        <v>1</v>
      </c>
      <c r="CM147" s="16">
        <f t="shared" si="145"/>
        <v>0</v>
      </c>
      <c r="CN147" s="17">
        <f t="shared" si="146"/>
        <v>0</v>
      </c>
      <c r="CO147" s="16">
        <f t="shared" si="147"/>
        <v>0</v>
      </c>
      <c r="CQ147" s="16">
        <f t="shared" si="171"/>
        <v>0</v>
      </c>
      <c r="CR147" s="16">
        <f>CQ147-ROUNDDOWN(コマンド生成ツール!$D$25,0)</f>
        <v>0</v>
      </c>
      <c r="CS147" s="16">
        <v>8</v>
      </c>
    </row>
    <row r="148" spans="2:97" x14ac:dyDescent="0.15">
      <c r="B148" s="8">
        <f t="shared" si="172"/>
        <v>115</v>
      </c>
      <c r="C148" s="8">
        <f t="shared" si="93"/>
        <v>1</v>
      </c>
      <c r="D148" s="8">
        <f t="shared" si="94"/>
        <v>15</v>
      </c>
      <c r="E148" s="16">
        <f t="shared" si="95"/>
        <v>282.50750892455085</v>
      </c>
      <c r="F148" s="13">
        <f t="shared" si="96"/>
        <v>0.99931631230356111</v>
      </c>
      <c r="G148" s="13">
        <f t="shared" si="97"/>
        <v>3.6971718434656596E-2</v>
      </c>
      <c r="H148" s="13">
        <f t="shared" si="98"/>
        <v>0.99726618407197698</v>
      </c>
      <c r="I148" s="13">
        <f t="shared" si="99"/>
        <v>7.3892882651293235E-2</v>
      </c>
      <c r="K148" s="13">
        <f t="shared" si="100"/>
        <v>1</v>
      </c>
      <c r="L148" s="13">
        <f t="shared" si="101"/>
        <v>0</v>
      </c>
      <c r="M148" s="13">
        <f t="shared" si="173"/>
        <v>1</v>
      </c>
      <c r="N148" s="16">
        <f t="shared" si="148"/>
        <v>0</v>
      </c>
      <c r="O148" s="17">
        <f t="shared" si="102"/>
        <v>0</v>
      </c>
      <c r="P148" s="16">
        <f t="shared" si="103"/>
        <v>0</v>
      </c>
      <c r="R148" s="13">
        <f t="shared" si="149"/>
        <v>1</v>
      </c>
      <c r="S148" s="13">
        <f t="shared" si="150"/>
        <v>0</v>
      </c>
      <c r="T148" s="13">
        <f t="shared" si="104"/>
        <v>1</v>
      </c>
      <c r="U148" s="16">
        <f t="shared" si="105"/>
        <v>0</v>
      </c>
      <c r="V148" s="17">
        <f t="shared" si="106"/>
        <v>0</v>
      </c>
      <c r="W148" s="16">
        <f t="shared" si="107"/>
        <v>0</v>
      </c>
      <c r="Y148" s="13">
        <f t="shared" si="151"/>
        <v>1</v>
      </c>
      <c r="Z148" s="13">
        <f t="shared" si="152"/>
        <v>0</v>
      </c>
      <c r="AA148" s="13">
        <f t="shared" si="108"/>
        <v>1</v>
      </c>
      <c r="AB148" s="16">
        <f t="shared" si="109"/>
        <v>0</v>
      </c>
      <c r="AC148" s="17">
        <f t="shared" si="110"/>
        <v>0</v>
      </c>
      <c r="AD148" s="16">
        <f t="shared" si="111"/>
        <v>0</v>
      </c>
      <c r="AF148" s="13">
        <f t="shared" si="153"/>
        <v>1</v>
      </c>
      <c r="AG148" s="13">
        <f t="shared" si="154"/>
        <v>0</v>
      </c>
      <c r="AH148" s="13">
        <f t="shared" si="112"/>
        <v>1</v>
      </c>
      <c r="AI148" s="16">
        <f t="shared" si="113"/>
        <v>0</v>
      </c>
      <c r="AJ148" s="17">
        <f t="shared" si="114"/>
        <v>0</v>
      </c>
      <c r="AK148" s="16">
        <f t="shared" si="115"/>
        <v>0</v>
      </c>
      <c r="AM148" s="13">
        <f t="shared" si="155"/>
        <v>1</v>
      </c>
      <c r="AN148" s="13">
        <f t="shared" si="156"/>
        <v>0</v>
      </c>
      <c r="AO148" s="13">
        <f t="shared" si="116"/>
        <v>1</v>
      </c>
      <c r="AP148" s="16">
        <f t="shared" si="117"/>
        <v>0</v>
      </c>
      <c r="AQ148" s="17">
        <f t="shared" si="118"/>
        <v>0</v>
      </c>
      <c r="AR148" s="16">
        <f t="shared" si="119"/>
        <v>0</v>
      </c>
      <c r="AT148" s="13">
        <f t="shared" si="157"/>
        <v>1</v>
      </c>
      <c r="AU148" s="13">
        <f t="shared" si="158"/>
        <v>0</v>
      </c>
      <c r="AV148" s="13">
        <f t="shared" si="120"/>
        <v>1</v>
      </c>
      <c r="AW148" s="16">
        <f t="shared" si="121"/>
        <v>0</v>
      </c>
      <c r="AX148" s="17">
        <f t="shared" si="122"/>
        <v>0</v>
      </c>
      <c r="AY148" s="16">
        <f t="shared" si="123"/>
        <v>0</v>
      </c>
      <c r="BA148" s="13">
        <f t="shared" si="159"/>
        <v>1</v>
      </c>
      <c r="BB148" s="13">
        <f t="shared" si="160"/>
        <v>0</v>
      </c>
      <c r="BC148" s="13">
        <f t="shared" si="124"/>
        <v>1</v>
      </c>
      <c r="BD148" s="16">
        <f t="shared" si="125"/>
        <v>0</v>
      </c>
      <c r="BE148" s="17">
        <f t="shared" si="126"/>
        <v>0</v>
      </c>
      <c r="BF148" s="16">
        <f t="shared" si="127"/>
        <v>0</v>
      </c>
      <c r="BH148" s="13">
        <f t="shared" si="161"/>
        <v>1</v>
      </c>
      <c r="BI148" s="13">
        <f t="shared" si="162"/>
        <v>0</v>
      </c>
      <c r="BJ148" s="13">
        <f t="shared" si="128"/>
        <v>1</v>
      </c>
      <c r="BK148" s="16">
        <f t="shared" si="129"/>
        <v>0</v>
      </c>
      <c r="BL148" s="17">
        <f t="shared" si="130"/>
        <v>0</v>
      </c>
      <c r="BM148" s="16">
        <f t="shared" si="131"/>
        <v>0</v>
      </c>
      <c r="BO148" s="13">
        <f t="shared" si="163"/>
        <v>1</v>
      </c>
      <c r="BP148" s="13">
        <f t="shared" si="164"/>
        <v>0</v>
      </c>
      <c r="BQ148" s="13">
        <f t="shared" si="132"/>
        <v>1</v>
      </c>
      <c r="BR148" s="16">
        <f t="shared" si="133"/>
        <v>0</v>
      </c>
      <c r="BS148" s="17">
        <f t="shared" si="134"/>
        <v>0</v>
      </c>
      <c r="BT148" s="16">
        <f t="shared" si="135"/>
        <v>0</v>
      </c>
      <c r="BV148" s="13">
        <f t="shared" si="165"/>
        <v>1</v>
      </c>
      <c r="BW148" s="13">
        <f t="shared" si="166"/>
        <v>0</v>
      </c>
      <c r="BX148" s="13">
        <f t="shared" si="136"/>
        <v>1</v>
      </c>
      <c r="BY148" s="16">
        <f t="shared" si="137"/>
        <v>0</v>
      </c>
      <c r="BZ148" s="17">
        <f t="shared" si="138"/>
        <v>0</v>
      </c>
      <c r="CA148" s="16">
        <f t="shared" si="139"/>
        <v>0</v>
      </c>
      <c r="CC148" s="13">
        <f t="shared" si="167"/>
        <v>1</v>
      </c>
      <c r="CD148" s="13">
        <f t="shared" si="168"/>
        <v>0</v>
      </c>
      <c r="CE148" s="13">
        <f t="shared" si="140"/>
        <v>1</v>
      </c>
      <c r="CF148" s="16">
        <f t="shared" si="141"/>
        <v>0</v>
      </c>
      <c r="CG148" s="17">
        <f t="shared" si="142"/>
        <v>0</v>
      </c>
      <c r="CH148" s="16">
        <f t="shared" si="143"/>
        <v>0</v>
      </c>
      <c r="CJ148" s="13">
        <f t="shared" si="169"/>
        <v>1</v>
      </c>
      <c r="CK148" s="13">
        <f t="shared" si="170"/>
        <v>0</v>
      </c>
      <c r="CL148" s="13">
        <f t="shared" si="144"/>
        <v>1</v>
      </c>
      <c r="CM148" s="16">
        <f t="shared" si="145"/>
        <v>0</v>
      </c>
      <c r="CN148" s="17">
        <f t="shared" si="146"/>
        <v>0</v>
      </c>
      <c r="CO148" s="16">
        <f t="shared" si="147"/>
        <v>0</v>
      </c>
      <c r="CQ148" s="16">
        <f t="shared" si="171"/>
        <v>0</v>
      </c>
      <c r="CR148" s="16">
        <f>CQ148-ROUNDDOWN(コマンド生成ツール!$D$25,0)</f>
        <v>0</v>
      </c>
      <c r="CS148" s="16">
        <v>8</v>
      </c>
    </row>
    <row r="149" spans="2:97" x14ac:dyDescent="0.15">
      <c r="B149" s="8">
        <f t="shared" si="172"/>
        <v>116</v>
      </c>
      <c r="C149" s="8">
        <f t="shared" si="93"/>
        <v>1</v>
      </c>
      <c r="D149" s="8">
        <f t="shared" si="94"/>
        <v>16</v>
      </c>
      <c r="E149" s="16">
        <f t="shared" si="95"/>
        <v>289.08795414918546</v>
      </c>
      <c r="F149" s="13">
        <f t="shared" si="96"/>
        <v>0.99928409494020021</v>
      </c>
      <c r="G149" s="13">
        <f t="shared" si="97"/>
        <v>3.7832493964116358E-2</v>
      </c>
      <c r="H149" s="13">
        <f t="shared" si="98"/>
        <v>0.99713740480091018</v>
      </c>
      <c r="I149" s="13">
        <f t="shared" si="99"/>
        <v>7.5610818980525213E-2</v>
      </c>
      <c r="K149" s="13">
        <f t="shared" si="100"/>
        <v>1</v>
      </c>
      <c r="L149" s="13">
        <f t="shared" si="101"/>
        <v>0</v>
      </c>
      <c r="M149" s="13">
        <f t="shared" si="173"/>
        <v>1</v>
      </c>
      <c r="N149" s="16">
        <f t="shared" si="148"/>
        <v>0</v>
      </c>
      <c r="O149" s="17">
        <f t="shared" si="102"/>
        <v>0</v>
      </c>
      <c r="P149" s="16">
        <f t="shared" si="103"/>
        <v>0</v>
      </c>
      <c r="R149" s="13">
        <f t="shared" si="149"/>
        <v>1</v>
      </c>
      <c r="S149" s="13">
        <f t="shared" si="150"/>
        <v>0</v>
      </c>
      <c r="T149" s="13">
        <f t="shared" si="104"/>
        <v>1</v>
      </c>
      <c r="U149" s="16">
        <f t="shared" si="105"/>
        <v>0</v>
      </c>
      <c r="V149" s="17">
        <f t="shared" si="106"/>
        <v>0</v>
      </c>
      <c r="W149" s="16">
        <f t="shared" si="107"/>
        <v>0</v>
      </c>
      <c r="Y149" s="13">
        <f t="shared" si="151"/>
        <v>1</v>
      </c>
      <c r="Z149" s="13">
        <f t="shared" si="152"/>
        <v>0</v>
      </c>
      <c r="AA149" s="13">
        <f t="shared" si="108"/>
        <v>1</v>
      </c>
      <c r="AB149" s="16">
        <f t="shared" si="109"/>
        <v>0</v>
      </c>
      <c r="AC149" s="17">
        <f t="shared" si="110"/>
        <v>0</v>
      </c>
      <c r="AD149" s="16">
        <f t="shared" si="111"/>
        <v>0</v>
      </c>
      <c r="AF149" s="13">
        <f t="shared" si="153"/>
        <v>1</v>
      </c>
      <c r="AG149" s="13">
        <f t="shared" si="154"/>
        <v>0</v>
      </c>
      <c r="AH149" s="13">
        <f t="shared" si="112"/>
        <v>1</v>
      </c>
      <c r="AI149" s="16">
        <f t="shared" si="113"/>
        <v>0</v>
      </c>
      <c r="AJ149" s="17">
        <f t="shared" si="114"/>
        <v>0</v>
      </c>
      <c r="AK149" s="16">
        <f t="shared" si="115"/>
        <v>0</v>
      </c>
      <c r="AM149" s="13">
        <f t="shared" si="155"/>
        <v>1</v>
      </c>
      <c r="AN149" s="13">
        <f t="shared" si="156"/>
        <v>0</v>
      </c>
      <c r="AO149" s="13">
        <f t="shared" si="116"/>
        <v>1</v>
      </c>
      <c r="AP149" s="16">
        <f t="shared" si="117"/>
        <v>0</v>
      </c>
      <c r="AQ149" s="17">
        <f t="shared" si="118"/>
        <v>0</v>
      </c>
      <c r="AR149" s="16">
        <f t="shared" si="119"/>
        <v>0</v>
      </c>
      <c r="AT149" s="13">
        <f t="shared" si="157"/>
        <v>1</v>
      </c>
      <c r="AU149" s="13">
        <f t="shared" si="158"/>
        <v>0</v>
      </c>
      <c r="AV149" s="13">
        <f t="shared" si="120"/>
        <v>1</v>
      </c>
      <c r="AW149" s="16">
        <f t="shared" si="121"/>
        <v>0</v>
      </c>
      <c r="AX149" s="17">
        <f t="shared" si="122"/>
        <v>0</v>
      </c>
      <c r="AY149" s="16">
        <f t="shared" si="123"/>
        <v>0</v>
      </c>
      <c r="BA149" s="13">
        <f t="shared" si="159"/>
        <v>1</v>
      </c>
      <c r="BB149" s="13">
        <f t="shared" si="160"/>
        <v>0</v>
      </c>
      <c r="BC149" s="13">
        <f t="shared" si="124"/>
        <v>1</v>
      </c>
      <c r="BD149" s="16">
        <f t="shared" si="125"/>
        <v>0</v>
      </c>
      <c r="BE149" s="17">
        <f t="shared" si="126"/>
        <v>0</v>
      </c>
      <c r="BF149" s="16">
        <f t="shared" si="127"/>
        <v>0</v>
      </c>
      <c r="BH149" s="13">
        <f t="shared" si="161"/>
        <v>1</v>
      </c>
      <c r="BI149" s="13">
        <f t="shared" si="162"/>
        <v>0</v>
      </c>
      <c r="BJ149" s="13">
        <f t="shared" si="128"/>
        <v>1</v>
      </c>
      <c r="BK149" s="16">
        <f t="shared" si="129"/>
        <v>0</v>
      </c>
      <c r="BL149" s="17">
        <f t="shared" si="130"/>
        <v>0</v>
      </c>
      <c r="BM149" s="16">
        <f t="shared" si="131"/>
        <v>0</v>
      </c>
      <c r="BO149" s="13">
        <f t="shared" si="163"/>
        <v>1</v>
      </c>
      <c r="BP149" s="13">
        <f t="shared" si="164"/>
        <v>0</v>
      </c>
      <c r="BQ149" s="13">
        <f t="shared" si="132"/>
        <v>1</v>
      </c>
      <c r="BR149" s="16">
        <f t="shared" si="133"/>
        <v>0</v>
      </c>
      <c r="BS149" s="17">
        <f t="shared" si="134"/>
        <v>0</v>
      </c>
      <c r="BT149" s="16">
        <f t="shared" si="135"/>
        <v>0</v>
      </c>
      <c r="BV149" s="13">
        <f t="shared" si="165"/>
        <v>1</v>
      </c>
      <c r="BW149" s="13">
        <f t="shared" si="166"/>
        <v>0</v>
      </c>
      <c r="BX149" s="13">
        <f t="shared" si="136"/>
        <v>1</v>
      </c>
      <c r="BY149" s="16">
        <f t="shared" si="137"/>
        <v>0</v>
      </c>
      <c r="BZ149" s="17">
        <f t="shared" si="138"/>
        <v>0</v>
      </c>
      <c r="CA149" s="16">
        <f t="shared" si="139"/>
        <v>0</v>
      </c>
      <c r="CC149" s="13">
        <f t="shared" si="167"/>
        <v>1</v>
      </c>
      <c r="CD149" s="13">
        <f t="shared" si="168"/>
        <v>0</v>
      </c>
      <c r="CE149" s="13">
        <f t="shared" si="140"/>
        <v>1</v>
      </c>
      <c r="CF149" s="16">
        <f t="shared" si="141"/>
        <v>0</v>
      </c>
      <c r="CG149" s="17">
        <f t="shared" si="142"/>
        <v>0</v>
      </c>
      <c r="CH149" s="16">
        <f t="shared" si="143"/>
        <v>0</v>
      </c>
      <c r="CJ149" s="13">
        <f t="shared" si="169"/>
        <v>1</v>
      </c>
      <c r="CK149" s="13">
        <f t="shared" si="170"/>
        <v>0</v>
      </c>
      <c r="CL149" s="13">
        <f t="shared" si="144"/>
        <v>1</v>
      </c>
      <c r="CM149" s="16">
        <f t="shared" si="145"/>
        <v>0</v>
      </c>
      <c r="CN149" s="17">
        <f t="shared" si="146"/>
        <v>0</v>
      </c>
      <c r="CO149" s="16">
        <f t="shared" si="147"/>
        <v>0</v>
      </c>
      <c r="CQ149" s="16">
        <f t="shared" si="171"/>
        <v>0</v>
      </c>
      <c r="CR149" s="16">
        <f>CQ149-ROUNDDOWN(コマンド生成ツール!$D$25,0)</f>
        <v>0</v>
      </c>
      <c r="CS149" s="16">
        <v>8</v>
      </c>
    </row>
    <row r="150" spans="2:97" x14ac:dyDescent="0.15">
      <c r="B150" s="8">
        <f t="shared" si="172"/>
        <v>117</v>
      </c>
      <c r="C150" s="8">
        <f t="shared" si="93"/>
        <v>1</v>
      </c>
      <c r="D150" s="8">
        <f t="shared" si="94"/>
        <v>17</v>
      </c>
      <c r="E150" s="16">
        <f t="shared" si="95"/>
        <v>295.82167763364151</v>
      </c>
      <c r="F150" s="13">
        <f t="shared" si="96"/>
        <v>0.99925035959023112</v>
      </c>
      <c r="G150" s="13">
        <f t="shared" si="97"/>
        <v>3.8713290467147075E-2</v>
      </c>
      <c r="H150" s="13">
        <f t="shared" si="98"/>
        <v>0.99700256228241257</v>
      </c>
      <c r="I150" s="13">
        <f t="shared" si="99"/>
        <v>7.7368538840435569E-2</v>
      </c>
      <c r="K150" s="13">
        <f t="shared" si="100"/>
        <v>1</v>
      </c>
      <c r="L150" s="13">
        <f t="shared" si="101"/>
        <v>0</v>
      </c>
      <c r="M150" s="13">
        <f t="shared" si="173"/>
        <v>1</v>
      </c>
      <c r="N150" s="16">
        <f t="shared" si="148"/>
        <v>0</v>
      </c>
      <c r="O150" s="17">
        <f t="shared" si="102"/>
        <v>0</v>
      </c>
      <c r="P150" s="16">
        <f t="shared" si="103"/>
        <v>0</v>
      </c>
      <c r="R150" s="13">
        <f t="shared" si="149"/>
        <v>1</v>
      </c>
      <c r="S150" s="13">
        <f t="shared" si="150"/>
        <v>0</v>
      </c>
      <c r="T150" s="13">
        <f t="shared" si="104"/>
        <v>1</v>
      </c>
      <c r="U150" s="16">
        <f t="shared" si="105"/>
        <v>0</v>
      </c>
      <c r="V150" s="17">
        <f t="shared" si="106"/>
        <v>0</v>
      </c>
      <c r="W150" s="16">
        <f t="shared" si="107"/>
        <v>0</v>
      </c>
      <c r="Y150" s="13">
        <f t="shared" si="151"/>
        <v>1</v>
      </c>
      <c r="Z150" s="13">
        <f t="shared" si="152"/>
        <v>0</v>
      </c>
      <c r="AA150" s="13">
        <f t="shared" si="108"/>
        <v>1</v>
      </c>
      <c r="AB150" s="16">
        <f t="shared" si="109"/>
        <v>0</v>
      </c>
      <c r="AC150" s="17">
        <f t="shared" si="110"/>
        <v>0</v>
      </c>
      <c r="AD150" s="16">
        <f t="shared" si="111"/>
        <v>0</v>
      </c>
      <c r="AF150" s="13">
        <f t="shared" si="153"/>
        <v>1</v>
      </c>
      <c r="AG150" s="13">
        <f t="shared" si="154"/>
        <v>0</v>
      </c>
      <c r="AH150" s="13">
        <f t="shared" si="112"/>
        <v>1</v>
      </c>
      <c r="AI150" s="16">
        <f t="shared" si="113"/>
        <v>0</v>
      </c>
      <c r="AJ150" s="17">
        <f t="shared" si="114"/>
        <v>0</v>
      </c>
      <c r="AK150" s="16">
        <f t="shared" si="115"/>
        <v>0</v>
      </c>
      <c r="AM150" s="13">
        <f t="shared" si="155"/>
        <v>1</v>
      </c>
      <c r="AN150" s="13">
        <f t="shared" si="156"/>
        <v>0</v>
      </c>
      <c r="AO150" s="13">
        <f t="shared" si="116"/>
        <v>1</v>
      </c>
      <c r="AP150" s="16">
        <f t="shared" si="117"/>
        <v>0</v>
      </c>
      <c r="AQ150" s="17">
        <f t="shared" si="118"/>
        <v>0</v>
      </c>
      <c r="AR150" s="16">
        <f t="shared" si="119"/>
        <v>0</v>
      </c>
      <c r="AT150" s="13">
        <f t="shared" si="157"/>
        <v>1</v>
      </c>
      <c r="AU150" s="13">
        <f t="shared" si="158"/>
        <v>0</v>
      </c>
      <c r="AV150" s="13">
        <f t="shared" si="120"/>
        <v>1</v>
      </c>
      <c r="AW150" s="16">
        <f t="shared" si="121"/>
        <v>0</v>
      </c>
      <c r="AX150" s="17">
        <f t="shared" si="122"/>
        <v>0</v>
      </c>
      <c r="AY150" s="16">
        <f t="shared" si="123"/>
        <v>0</v>
      </c>
      <c r="BA150" s="13">
        <f t="shared" si="159"/>
        <v>1</v>
      </c>
      <c r="BB150" s="13">
        <f t="shared" si="160"/>
        <v>0</v>
      </c>
      <c r="BC150" s="13">
        <f t="shared" si="124"/>
        <v>1</v>
      </c>
      <c r="BD150" s="16">
        <f t="shared" si="125"/>
        <v>0</v>
      </c>
      <c r="BE150" s="17">
        <f t="shared" si="126"/>
        <v>0</v>
      </c>
      <c r="BF150" s="16">
        <f t="shared" si="127"/>
        <v>0</v>
      </c>
      <c r="BH150" s="13">
        <f t="shared" si="161"/>
        <v>1</v>
      </c>
      <c r="BI150" s="13">
        <f t="shared" si="162"/>
        <v>0</v>
      </c>
      <c r="BJ150" s="13">
        <f t="shared" si="128"/>
        <v>1</v>
      </c>
      <c r="BK150" s="16">
        <f t="shared" si="129"/>
        <v>0</v>
      </c>
      <c r="BL150" s="17">
        <f t="shared" si="130"/>
        <v>0</v>
      </c>
      <c r="BM150" s="16">
        <f t="shared" si="131"/>
        <v>0</v>
      </c>
      <c r="BO150" s="13">
        <f t="shared" si="163"/>
        <v>1</v>
      </c>
      <c r="BP150" s="13">
        <f t="shared" si="164"/>
        <v>0</v>
      </c>
      <c r="BQ150" s="13">
        <f t="shared" si="132"/>
        <v>1</v>
      </c>
      <c r="BR150" s="16">
        <f t="shared" si="133"/>
        <v>0</v>
      </c>
      <c r="BS150" s="17">
        <f t="shared" si="134"/>
        <v>0</v>
      </c>
      <c r="BT150" s="16">
        <f t="shared" si="135"/>
        <v>0</v>
      </c>
      <c r="BV150" s="13">
        <f t="shared" si="165"/>
        <v>1</v>
      </c>
      <c r="BW150" s="13">
        <f t="shared" si="166"/>
        <v>0</v>
      </c>
      <c r="BX150" s="13">
        <f t="shared" si="136"/>
        <v>1</v>
      </c>
      <c r="BY150" s="16">
        <f t="shared" si="137"/>
        <v>0</v>
      </c>
      <c r="BZ150" s="17">
        <f t="shared" si="138"/>
        <v>0</v>
      </c>
      <c r="CA150" s="16">
        <f t="shared" si="139"/>
        <v>0</v>
      </c>
      <c r="CC150" s="13">
        <f t="shared" si="167"/>
        <v>1</v>
      </c>
      <c r="CD150" s="13">
        <f t="shared" si="168"/>
        <v>0</v>
      </c>
      <c r="CE150" s="13">
        <f t="shared" si="140"/>
        <v>1</v>
      </c>
      <c r="CF150" s="16">
        <f t="shared" si="141"/>
        <v>0</v>
      </c>
      <c r="CG150" s="17">
        <f t="shared" si="142"/>
        <v>0</v>
      </c>
      <c r="CH150" s="16">
        <f t="shared" si="143"/>
        <v>0</v>
      </c>
      <c r="CJ150" s="13">
        <f t="shared" si="169"/>
        <v>1</v>
      </c>
      <c r="CK150" s="13">
        <f t="shared" si="170"/>
        <v>0</v>
      </c>
      <c r="CL150" s="13">
        <f t="shared" si="144"/>
        <v>1</v>
      </c>
      <c r="CM150" s="16">
        <f t="shared" si="145"/>
        <v>0</v>
      </c>
      <c r="CN150" s="17">
        <f t="shared" si="146"/>
        <v>0</v>
      </c>
      <c r="CO150" s="16">
        <f t="shared" si="147"/>
        <v>0</v>
      </c>
      <c r="CQ150" s="16">
        <f t="shared" si="171"/>
        <v>0</v>
      </c>
      <c r="CR150" s="16">
        <f>CQ150-ROUNDDOWN(コマンド生成ツール!$D$25,0)</f>
        <v>0</v>
      </c>
      <c r="CS150" s="16">
        <v>8</v>
      </c>
    </row>
    <row r="151" spans="2:97" x14ac:dyDescent="0.15">
      <c r="B151" s="8">
        <f t="shared" si="172"/>
        <v>118</v>
      </c>
      <c r="C151" s="8">
        <f t="shared" si="93"/>
        <v>1</v>
      </c>
      <c r="D151" s="8">
        <f t="shared" si="94"/>
        <v>18</v>
      </c>
      <c r="E151" s="16">
        <f t="shared" si="95"/>
        <v>302.71224968724164</v>
      </c>
      <c r="F151" s="13">
        <f t="shared" si="96"/>
        <v>0.99921503474893492</v>
      </c>
      <c r="G151" s="13">
        <f t="shared" si="97"/>
        <v>3.9614572213831259E-2</v>
      </c>
      <c r="H151" s="13">
        <f t="shared" si="98"/>
        <v>0.99686137133663033</v>
      </c>
      <c r="I151" s="13">
        <f t="shared" si="99"/>
        <v>7.9166952302415189E-2</v>
      </c>
      <c r="K151" s="13">
        <f t="shared" si="100"/>
        <v>1</v>
      </c>
      <c r="L151" s="13">
        <f t="shared" si="101"/>
        <v>0</v>
      </c>
      <c r="M151" s="13">
        <f t="shared" si="173"/>
        <v>1</v>
      </c>
      <c r="N151" s="16">
        <f t="shared" si="148"/>
        <v>0</v>
      </c>
      <c r="O151" s="17">
        <f t="shared" si="102"/>
        <v>0</v>
      </c>
      <c r="P151" s="16">
        <f t="shared" si="103"/>
        <v>0</v>
      </c>
      <c r="R151" s="13">
        <f t="shared" si="149"/>
        <v>1</v>
      </c>
      <c r="S151" s="13">
        <f t="shared" si="150"/>
        <v>0</v>
      </c>
      <c r="T151" s="13">
        <f t="shared" si="104"/>
        <v>1</v>
      </c>
      <c r="U151" s="16">
        <f t="shared" si="105"/>
        <v>0</v>
      </c>
      <c r="V151" s="17">
        <f t="shared" si="106"/>
        <v>0</v>
      </c>
      <c r="W151" s="16">
        <f t="shared" si="107"/>
        <v>0</v>
      </c>
      <c r="Y151" s="13">
        <f t="shared" si="151"/>
        <v>1</v>
      </c>
      <c r="Z151" s="13">
        <f t="shared" si="152"/>
        <v>0</v>
      </c>
      <c r="AA151" s="13">
        <f t="shared" si="108"/>
        <v>1</v>
      </c>
      <c r="AB151" s="16">
        <f t="shared" si="109"/>
        <v>0</v>
      </c>
      <c r="AC151" s="17">
        <f t="shared" si="110"/>
        <v>0</v>
      </c>
      <c r="AD151" s="16">
        <f t="shared" si="111"/>
        <v>0</v>
      </c>
      <c r="AF151" s="13">
        <f t="shared" si="153"/>
        <v>1</v>
      </c>
      <c r="AG151" s="13">
        <f t="shared" si="154"/>
        <v>0</v>
      </c>
      <c r="AH151" s="13">
        <f t="shared" si="112"/>
        <v>1</v>
      </c>
      <c r="AI151" s="16">
        <f t="shared" si="113"/>
        <v>0</v>
      </c>
      <c r="AJ151" s="17">
        <f t="shared" si="114"/>
        <v>0</v>
      </c>
      <c r="AK151" s="16">
        <f t="shared" si="115"/>
        <v>0</v>
      </c>
      <c r="AM151" s="13">
        <f t="shared" si="155"/>
        <v>1</v>
      </c>
      <c r="AN151" s="13">
        <f t="shared" si="156"/>
        <v>0</v>
      </c>
      <c r="AO151" s="13">
        <f t="shared" si="116"/>
        <v>1</v>
      </c>
      <c r="AP151" s="16">
        <f t="shared" si="117"/>
        <v>0</v>
      </c>
      <c r="AQ151" s="17">
        <f t="shared" si="118"/>
        <v>0</v>
      </c>
      <c r="AR151" s="16">
        <f t="shared" si="119"/>
        <v>0</v>
      </c>
      <c r="AT151" s="13">
        <f t="shared" si="157"/>
        <v>1</v>
      </c>
      <c r="AU151" s="13">
        <f t="shared" si="158"/>
        <v>0</v>
      </c>
      <c r="AV151" s="13">
        <f t="shared" si="120"/>
        <v>1</v>
      </c>
      <c r="AW151" s="16">
        <f t="shared" si="121"/>
        <v>0</v>
      </c>
      <c r="AX151" s="17">
        <f t="shared" si="122"/>
        <v>0</v>
      </c>
      <c r="AY151" s="16">
        <f t="shared" si="123"/>
        <v>0</v>
      </c>
      <c r="BA151" s="13">
        <f t="shared" si="159"/>
        <v>1</v>
      </c>
      <c r="BB151" s="13">
        <f t="shared" si="160"/>
        <v>0</v>
      </c>
      <c r="BC151" s="13">
        <f t="shared" si="124"/>
        <v>1</v>
      </c>
      <c r="BD151" s="16">
        <f t="shared" si="125"/>
        <v>0</v>
      </c>
      <c r="BE151" s="17">
        <f t="shared" si="126"/>
        <v>0</v>
      </c>
      <c r="BF151" s="16">
        <f t="shared" si="127"/>
        <v>0</v>
      </c>
      <c r="BH151" s="13">
        <f t="shared" si="161"/>
        <v>1</v>
      </c>
      <c r="BI151" s="13">
        <f t="shared" si="162"/>
        <v>0</v>
      </c>
      <c r="BJ151" s="13">
        <f t="shared" si="128"/>
        <v>1</v>
      </c>
      <c r="BK151" s="16">
        <f t="shared" si="129"/>
        <v>0</v>
      </c>
      <c r="BL151" s="17">
        <f t="shared" si="130"/>
        <v>0</v>
      </c>
      <c r="BM151" s="16">
        <f t="shared" si="131"/>
        <v>0</v>
      </c>
      <c r="BO151" s="13">
        <f t="shared" si="163"/>
        <v>1</v>
      </c>
      <c r="BP151" s="13">
        <f t="shared" si="164"/>
        <v>0</v>
      </c>
      <c r="BQ151" s="13">
        <f t="shared" si="132"/>
        <v>1</v>
      </c>
      <c r="BR151" s="16">
        <f t="shared" si="133"/>
        <v>0</v>
      </c>
      <c r="BS151" s="17">
        <f t="shared" si="134"/>
        <v>0</v>
      </c>
      <c r="BT151" s="16">
        <f t="shared" si="135"/>
        <v>0</v>
      </c>
      <c r="BV151" s="13">
        <f t="shared" si="165"/>
        <v>1</v>
      </c>
      <c r="BW151" s="13">
        <f t="shared" si="166"/>
        <v>0</v>
      </c>
      <c r="BX151" s="13">
        <f t="shared" si="136"/>
        <v>1</v>
      </c>
      <c r="BY151" s="16">
        <f t="shared" si="137"/>
        <v>0</v>
      </c>
      <c r="BZ151" s="17">
        <f t="shared" si="138"/>
        <v>0</v>
      </c>
      <c r="CA151" s="16">
        <f t="shared" si="139"/>
        <v>0</v>
      </c>
      <c r="CC151" s="13">
        <f t="shared" si="167"/>
        <v>1</v>
      </c>
      <c r="CD151" s="13">
        <f t="shared" si="168"/>
        <v>0</v>
      </c>
      <c r="CE151" s="13">
        <f t="shared" si="140"/>
        <v>1</v>
      </c>
      <c r="CF151" s="16">
        <f t="shared" si="141"/>
        <v>0</v>
      </c>
      <c r="CG151" s="17">
        <f t="shared" si="142"/>
        <v>0</v>
      </c>
      <c r="CH151" s="16">
        <f t="shared" si="143"/>
        <v>0</v>
      </c>
      <c r="CJ151" s="13">
        <f t="shared" si="169"/>
        <v>1</v>
      </c>
      <c r="CK151" s="13">
        <f t="shared" si="170"/>
        <v>0</v>
      </c>
      <c r="CL151" s="13">
        <f t="shared" si="144"/>
        <v>1</v>
      </c>
      <c r="CM151" s="16">
        <f t="shared" si="145"/>
        <v>0</v>
      </c>
      <c r="CN151" s="17">
        <f t="shared" si="146"/>
        <v>0</v>
      </c>
      <c r="CO151" s="16">
        <f t="shared" si="147"/>
        <v>0</v>
      </c>
      <c r="CQ151" s="16">
        <f t="shared" si="171"/>
        <v>0</v>
      </c>
      <c r="CR151" s="16">
        <f>CQ151-ROUNDDOWN(コマンド生成ツール!$D$25,0)</f>
        <v>0</v>
      </c>
      <c r="CS151" s="16">
        <v>8</v>
      </c>
    </row>
    <row r="152" spans="2:97" x14ac:dyDescent="0.15">
      <c r="B152" s="8">
        <f t="shared" si="172"/>
        <v>119</v>
      </c>
      <c r="C152" s="8">
        <f t="shared" si="93"/>
        <v>1</v>
      </c>
      <c r="D152" s="8">
        <f t="shared" si="94"/>
        <v>19</v>
      </c>
      <c r="E152" s="16">
        <f t="shared" si="95"/>
        <v>309.76332378249629</v>
      </c>
      <c r="F152" s="13">
        <f t="shared" si="96"/>
        <v>0.9991780455451309</v>
      </c>
      <c r="G152" s="13">
        <f t="shared" si="97"/>
        <v>4.0536814139895107E-2</v>
      </c>
      <c r="H152" s="13">
        <f t="shared" si="98"/>
        <v>0.99671353339877522</v>
      </c>
      <c r="I152" s="13">
        <f t="shared" si="99"/>
        <v>8.1006989449853239E-2</v>
      </c>
      <c r="K152" s="13">
        <f t="shared" si="100"/>
        <v>1</v>
      </c>
      <c r="L152" s="13">
        <f t="shared" si="101"/>
        <v>0</v>
      </c>
      <c r="M152" s="13">
        <f t="shared" si="173"/>
        <v>1</v>
      </c>
      <c r="N152" s="16">
        <f t="shared" si="148"/>
        <v>0</v>
      </c>
      <c r="O152" s="17">
        <f t="shared" si="102"/>
        <v>0</v>
      </c>
      <c r="P152" s="16">
        <f t="shared" si="103"/>
        <v>0</v>
      </c>
      <c r="R152" s="13">
        <f t="shared" si="149"/>
        <v>1</v>
      </c>
      <c r="S152" s="13">
        <f t="shared" si="150"/>
        <v>0</v>
      </c>
      <c r="T152" s="13">
        <f t="shared" si="104"/>
        <v>1</v>
      </c>
      <c r="U152" s="16">
        <f t="shared" si="105"/>
        <v>0</v>
      </c>
      <c r="V152" s="17">
        <f t="shared" si="106"/>
        <v>0</v>
      </c>
      <c r="W152" s="16">
        <f t="shared" si="107"/>
        <v>0</v>
      </c>
      <c r="Y152" s="13">
        <f t="shared" si="151"/>
        <v>1</v>
      </c>
      <c r="Z152" s="13">
        <f t="shared" si="152"/>
        <v>0</v>
      </c>
      <c r="AA152" s="13">
        <f t="shared" si="108"/>
        <v>1</v>
      </c>
      <c r="AB152" s="16">
        <f t="shared" si="109"/>
        <v>0</v>
      </c>
      <c r="AC152" s="17">
        <f t="shared" si="110"/>
        <v>0</v>
      </c>
      <c r="AD152" s="16">
        <f t="shared" si="111"/>
        <v>0</v>
      </c>
      <c r="AF152" s="13">
        <f t="shared" si="153"/>
        <v>1</v>
      </c>
      <c r="AG152" s="13">
        <f t="shared" si="154"/>
        <v>0</v>
      </c>
      <c r="AH152" s="13">
        <f t="shared" si="112"/>
        <v>1</v>
      </c>
      <c r="AI152" s="16">
        <f t="shared" si="113"/>
        <v>0</v>
      </c>
      <c r="AJ152" s="17">
        <f t="shared" si="114"/>
        <v>0</v>
      </c>
      <c r="AK152" s="16">
        <f t="shared" si="115"/>
        <v>0</v>
      </c>
      <c r="AM152" s="13">
        <f t="shared" si="155"/>
        <v>1</v>
      </c>
      <c r="AN152" s="13">
        <f t="shared" si="156"/>
        <v>0</v>
      </c>
      <c r="AO152" s="13">
        <f t="shared" si="116"/>
        <v>1</v>
      </c>
      <c r="AP152" s="16">
        <f t="shared" si="117"/>
        <v>0</v>
      </c>
      <c r="AQ152" s="17">
        <f t="shared" si="118"/>
        <v>0</v>
      </c>
      <c r="AR152" s="16">
        <f t="shared" si="119"/>
        <v>0</v>
      </c>
      <c r="AT152" s="13">
        <f t="shared" si="157"/>
        <v>1</v>
      </c>
      <c r="AU152" s="13">
        <f t="shared" si="158"/>
        <v>0</v>
      </c>
      <c r="AV152" s="13">
        <f t="shared" si="120"/>
        <v>1</v>
      </c>
      <c r="AW152" s="16">
        <f t="shared" si="121"/>
        <v>0</v>
      </c>
      <c r="AX152" s="17">
        <f t="shared" si="122"/>
        <v>0</v>
      </c>
      <c r="AY152" s="16">
        <f t="shared" si="123"/>
        <v>0</v>
      </c>
      <c r="BA152" s="13">
        <f t="shared" si="159"/>
        <v>1</v>
      </c>
      <c r="BB152" s="13">
        <f t="shared" si="160"/>
        <v>0</v>
      </c>
      <c r="BC152" s="13">
        <f t="shared" si="124"/>
        <v>1</v>
      </c>
      <c r="BD152" s="16">
        <f t="shared" si="125"/>
        <v>0</v>
      </c>
      <c r="BE152" s="17">
        <f t="shared" si="126"/>
        <v>0</v>
      </c>
      <c r="BF152" s="16">
        <f t="shared" si="127"/>
        <v>0</v>
      </c>
      <c r="BH152" s="13">
        <f t="shared" si="161"/>
        <v>1</v>
      </c>
      <c r="BI152" s="13">
        <f t="shared" si="162"/>
        <v>0</v>
      </c>
      <c r="BJ152" s="13">
        <f t="shared" si="128"/>
        <v>1</v>
      </c>
      <c r="BK152" s="16">
        <f t="shared" si="129"/>
        <v>0</v>
      </c>
      <c r="BL152" s="17">
        <f t="shared" si="130"/>
        <v>0</v>
      </c>
      <c r="BM152" s="16">
        <f t="shared" si="131"/>
        <v>0</v>
      </c>
      <c r="BO152" s="13">
        <f t="shared" si="163"/>
        <v>1</v>
      </c>
      <c r="BP152" s="13">
        <f t="shared" si="164"/>
        <v>0</v>
      </c>
      <c r="BQ152" s="13">
        <f t="shared" si="132"/>
        <v>1</v>
      </c>
      <c r="BR152" s="16">
        <f t="shared" si="133"/>
        <v>0</v>
      </c>
      <c r="BS152" s="17">
        <f t="shared" si="134"/>
        <v>0</v>
      </c>
      <c r="BT152" s="16">
        <f t="shared" si="135"/>
        <v>0</v>
      </c>
      <c r="BV152" s="13">
        <f t="shared" si="165"/>
        <v>1</v>
      </c>
      <c r="BW152" s="13">
        <f t="shared" si="166"/>
        <v>0</v>
      </c>
      <c r="BX152" s="13">
        <f t="shared" si="136"/>
        <v>1</v>
      </c>
      <c r="BY152" s="16">
        <f t="shared" si="137"/>
        <v>0</v>
      </c>
      <c r="BZ152" s="17">
        <f t="shared" si="138"/>
        <v>0</v>
      </c>
      <c r="CA152" s="16">
        <f t="shared" si="139"/>
        <v>0</v>
      </c>
      <c r="CC152" s="13">
        <f t="shared" si="167"/>
        <v>1</v>
      </c>
      <c r="CD152" s="13">
        <f t="shared" si="168"/>
        <v>0</v>
      </c>
      <c r="CE152" s="13">
        <f t="shared" si="140"/>
        <v>1</v>
      </c>
      <c r="CF152" s="16">
        <f t="shared" si="141"/>
        <v>0</v>
      </c>
      <c r="CG152" s="17">
        <f t="shared" si="142"/>
        <v>0</v>
      </c>
      <c r="CH152" s="16">
        <f t="shared" si="143"/>
        <v>0</v>
      </c>
      <c r="CJ152" s="13">
        <f t="shared" si="169"/>
        <v>1</v>
      </c>
      <c r="CK152" s="13">
        <f t="shared" si="170"/>
        <v>0</v>
      </c>
      <c r="CL152" s="13">
        <f t="shared" si="144"/>
        <v>1</v>
      </c>
      <c r="CM152" s="16">
        <f t="shared" si="145"/>
        <v>0</v>
      </c>
      <c r="CN152" s="17">
        <f t="shared" si="146"/>
        <v>0</v>
      </c>
      <c r="CO152" s="16">
        <f t="shared" si="147"/>
        <v>0</v>
      </c>
      <c r="CQ152" s="16">
        <f t="shared" si="171"/>
        <v>0</v>
      </c>
      <c r="CR152" s="16">
        <f>CQ152-ROUNDDOWN(コマンド生成ツール!$D$25,0)</f>
        <v>0</v>
      </c>
      <c r="CS152" s="16">
        <v>8</v>
      </c>
    </row>
    <row r="153" spans="2:97" x14ac:dyDescent="0.15">
      <c r="B153" s="8">
        <f t="shared" si="172"/>
        <v>120</v>
      </c>
      <c r="C153" s="8">
        <f t="shared" si="93"/>
        <v>1</v>
      </c>
      <c r="D153" s="8">
        <f t="shared" si="94"/>
        <v>20</v>
      </c>
      <c r="E153" s="16">
        <f t="shared" si="95"/>
        <v>316.97863849222273</v>
      </c>
      <c r="F153" s="13">
        <f t="shared" si="96"/>
        <v>0.99913931358285368</v>
      </c>
      <c r="G153" s="13">
        <f t="shared" si="97"/>
        <v>4.14805020845209E-2</v>
      </c>
      <c r="H153" s="13">
        <f t="shared" si="98"/>
        <v>0.99655873589363209</v>
      </c>
      <c r="I153" s="13">
        <f t="shared" si="99"/>
        <v>8.2889600759600682E-2</v>
      </c>
      <c r="K153" s="13">
        <f t="shared" si="100"/>
        <v>1</v>
      </c>
      <c r="L153" s="13">
        <f t="shared" si="101"/>
        <v>0</v>
      </c>
      <c r="M153" s="13">
        <f t="shared" si="173"/>
        <v>1</v>
      </c>
      <c r="N153" s="16">
        <f t="shared" si="148"/>
        <v>0</v>
      </c>
      <c r="O153" s="17">
        <f t="shared" si="102"/>
        <v>0</v>
      </c>
      <c r="P153" s="16">
        <f t="shared" si="103"/>
        <v>0</v>
      </c>
      <c r="R153" s="13">
        <f t="shared" si="149"/>
        <v>1</v>
      </c>
      <c r="S153" s="13">
        <f t="shared" si="150"/>
        <v>0</v>
      </c>
      <c r="T153" s="13">
        <f t="shared" si="104"/>
        <v>1</v>
      </c>
      <c r="U153" s="16">
        <f t="shared" si="105"/>
        <v>0</v>
      </c>
      <c r="V153" s="17">
        <f t="shared" si="106"/>
        <v>0</v>
      </c>
      <c r="W153" s="16">
        <f t="shared" si="107"/>
        <v>0</v>
      </c>
      <c r="Y153" s="13">
        <f t="shared" si="151"/>
        <v>1</v>
      </c>
      <c r="Z153" s="13">
        <f t="shared" si="152"/>
        <v>0</v>
      </c>
      <c r="AA153" s="13">
        <f t="shared" si="108"/>
        <v>1</v>
      </c>
      <c r="AB153" s="16">
        <f t="shared" si="109"/>
        <v>0</v>
      </c>
      <c r="AC153" s="17">
        <f t="shared" si="110"/>
        <v>0</v>
      </c>
      <c r="AD153" s="16">
        <f t="shared" si="111"/>
        <v>0</v>
      </c>
      <c r="AF153" s="13">
        <f t="shared" si="153"/>
        <v>1</v>
      </c>
      <c r="AG153" s="13">
        <f t="shared" si="154"/>
        <v>0</v>
      </c>
      <c r="AH153" s="13">
        <f t="shared" si="112"/>
        <v>1</v>
      </c>
      <c r="AI153" s="16">
        <f t="shared" si="113"/>
        <v>0</v>
      </c>
      <c r="AJ153" s="17">
        <f t="shared" si="114"/>
        <v>0</v>
      </c>
      <c r="AK153" s="16">
        <f t="shared" si="115"/>
        <v>0</v>
      </c>
      <c r="AM153" s="13">
        <f t="shared" si="155"/>
        <v>1</v>
      </c>
      <c r="AN153" s="13">
        <f t="shared" si="156"/>
        <v>0</v>
      </c>
      <c r="AO153" s="13">
        <f t="shared" si="116"/>
        <v>1</v>
      </c>
      <c r="AP153" s="16">
        <f t="shared" si="117"/>
        <v>0</v>
      </c>
      <c r="AQ153" s="17">
        <f t="shared" si="118"/>
        <v>0</v>
      </c>
      <c r="AR153" s="16">
        <f t="shared" si="119"/>
        <v>0</v>
      </c>
      <c r="AT153" s="13">
        <f t="shared" si="157"/>
        <v>1</v>
      </c>
      <c r="AU153" s="13">
        <f t="shared" si="158"/>
        <v>0</v>
      </c>
      <c r="AV153" s="13">
        <f t="shared" si="120"/>
        <v>1</v>
      </c>
      <c r="AW153" s="16">
        <f t="shared" si="121"/>
        <v>0</v>
      </c>
      <c r="AX153" s="17">
        <f t="shared" si="122"/>
        <v>0</v>
      </c>
      <c r="AY153" s="16">
        <f t="shared" si="123"/>
        <v>0</v>
      </c>
      <c r="BA153" s="13">
        <f t="shared" si="159"/>
        <v>1</v>
      </c>
      <c r="BB153" s="13">
        <f t="shared" si="160"/>
        <v>0</v>
      </c>
      <c r="BC153" s="13">
        <f t="shared" si="124"/>
        <v>1</v>
      </c>
      <c r="BD153" s="16">
        <f t="shared" si="125"/>
        <v>0</v>
      </c>
      <c r="BE153" s="17">
        <f t="shared" si="126"/>
        <v>0</v>
      </c>
      <c r="BF153" s="16">
        <f t="shared" si="127"/>
        <v>0</v>
      </c>
      <c r="BH153" s="13">
        <f t="shared" si="161"/>
        <v>1</v>
      </c>
      <c r="BI153" s="13">
        <f t="shared" si="162"/>
        <v>0</v>
      </c>
      <c r="BJ153" s="13">
        <f t="shared" si="128"/>
        <v>1</v>
      </c>
      <c r="BK153" s="16">
        <f t="shared" si="129"/>
        <v>0</v>
      </c>
      <c r="BL153" s="17">
        <f t="shared" si="130"/>
        <v>0</v>
      </c>
      <c r="BM153" s="16">
        <f t="shared" si="131"/>
        <v>0</v>
      </c>
      <c r="BO153" s="13">
        <f t="shared" si="163"/>
        <v>1</v>
      </c>
      <c r="BP153" s="13">
        <f t="shared" si="164"/>
        <v>0</v>
      </c>
      <c r="BQ153" s="13">
        <f t="shared" si="132"/>
        <v>1</v>
      </c>
      <c r="BR153" s="16">
        <f t="shared" si="133"/>
        <v>0</v>
      </c>
      <c r="BS153" s="17">
        <f t="shared" si="134"/>
        <v>0</v>
      </c>
      <c r="BT153" s="16">
        <f t="shared" si="135"/>
        <v>0</v>
      </c>
      <c r="BV153" s="13">
        <f t="shared" si="165"/>
        <v>1</v>
      </c>
      <c r="BW153" s="13">
        <f t="shared" si="166"/>
        <v>0</v>
      </c>
      <c r="BX153" s="13">
        <f t="shared" si="136"/>
        <v>1</v>
      </c>
      <c r="BY153" s="16">
        <f t="shared" si="137"/>
        <v>0</v>
      </c>
      <c r="BZ153" s="17">
        <f t="shared" si="138"/>
        <v>0</v>
      </c>
      <c r="CA153" s="16">
        <f t="shared" si="139"/>
        <v>0</v>
      </c>
      <c r="CC153" s="13">
        <f t="shared" si="167"/>
        <v>1</v>
      </c>
      <c r="CD153" s="13">
        <f t="shared" si="168"/>
        <v>0</v>
      </c>
      <c r="CE153" s="13">
        <f t="shared" si="140"/>
        <v>1</v>
      </c>
      <c r="CF153" s="16">
        <f t="shared" si="141"/>
        <v>0</v>
      </c>
      <c r="CG153" s="17">
        <f t="shared" si="142"/>
        <v>0</v>
      </c>
      <c r="CH153" s="16">
        <f t="shared" si="143"/>
        <v>0</v>
      </c>
      <c r="CJ153" s="13">
        <f t="shared" si="169"/>
        <v>1</v>
      </c>
      <c r="CK153" s="13">
        <f t="shared" si="170"/>
        <v>0</v>
      </c>
      <c r="CL153" s="13">
        <f t="shared" si="144"/>
        <v>1</v>
      </c>
      <c r="CM153" s="16">
        <f t="shared" si="145"/>
        <v>0</v>
      </c>
      <c r="CN153" s="17">
        <f t="shared" si="146"/>
        <v>0</v>
      </c>
      <c r="CO153" s="16">
        <f t="shared" si="147"/>
        <v>0</v>
      </c>
      <c r="CQ153" s="16">
        <f t="shared" si="171"/>
        <v>0</v>
      </c>
      <c r="CR153" s="16">
        <f>CQ153-ROUNDDOWN(コマンド生成ツール!$D$25,0)</f>
        <v>0</v>
      </c>
      <c r="CS153" s="16">
        <v>8</v>
      </c>
    </row>
    <row r="154" spans="2:97" x14ac:dyDescent="0.15">
      <c r="B154" s="8">
        <f t="shared" si="172"/>
        <v>121</v>
      </c>
      <c r="C154" s="8">
        <f t="shared" si="93"/>
        <v>1</v>
      </c>
      <c r="D154" s="8">
        <f t="shared" si="94"/>
        <v>21</v>
      </c>
      <c r="E154" s="16">
        <f t="shared" si="95"/>
        <v>324.36201947178603</v>
      </c>
      <c r="F154" s="13">
        <f t="shared" si="96"/>
        <v>0.99909875677560023</v>
      </c>
      <c r="G154" s="13">
        <f t="shared" si="97"/>
        <v>4.2446133032939884E-2</v>
      </c>
      <c r="H154" s="13">
        <f t="shared" si="98"/>
        <v>0.99639665158109991</v>
      </c>
      <c r="I154" s="13">
        <f t="shared" si="99"/>
        <v>8.4815757486283949E-2</v>
      </c>
      <c r="K154" s="13">
        <f t="shared" si="100"/>
        <v>1</v>
      </c>
      <c r="L154" s="13">
        <f t="shared" si="101"/>
        <v>0</v>
      </c>
      <c r="M154" s="13">
        <f t="shared" si="173"/>
        <v>1</v>
      </c>
      <c r="N154" s="16">
        <f t="shared" si="148"/>
        <v>0</v>
      </c>
      <c r="O154" s="17">
        <f t="shared" si="102"/>
        <v>0</v>
      </c>
      <c r="P154" s="16">
        <f t="shared" si="103"/>
        <v>0</v>
      </c>
      <c r="R154" s="13">
        <f t="shared" si="149"/>
        <v>1</v>
      </c>
      <c r="S154" s="13">
        <f t="shared" si="150"/>
        <v>0</v>
      </c>
      <c r="T154" s="13">
        <f t="shared" si="104"/>
        <v>1</v>
      </c>
      <c r="U154" s="16">
        <f t="shared" si="105"/>
        <v>0</v>
      </c>
      <c r="V154" s="17">
        <f t="shared" si="106"/>
        <v>0</v>
      </c>
      <c r="W154" s="16">
        <f t="shared" si="107"/>
        <v>0</v>
      </c>
      <c r="Y154" s="13">
        <f t="shared" si="151"/>
        <v>1</v>
      </c>
      <c r="Z154" s="13">
        <f t="shared" si="152"/>
        <v>0</v>
      </c>
      <c r="AA154" s="13">
        <f t="shared" si="108"/>
        <v>1</v>
      </c>
      <c r="AB154" s="16">
        <f t="shared" si="109"/>
        <v>0</v>
      </c>
      <c r="AC154" s="17">
        <f t="shared" si="110"/>
        <v>0</v>
      </c>
      <c r="AD154" s="16">
        <f t="shared" si="111"/>
        <v>0</v>
      </c>
      <c r="AF154" s="13">
        <f t="shared" si="153"/>
        <v>1</v>
      </c>
      <c r="AG154" s="13">
        <f t="shared" si="154"/>
        <v>0</v>
      </c>
      <c r="AH154" s="13">
        <f t="shared" si="112"/>
        <v>1</v>
      </c>
      <c r="AI154" s="16">
        <f t="shared" si="113"/>
        <v>0</v>
      </c>
      <c r="AJ154" s="17">
        <f t="shared" si="114"/>
        <v>0</v>
      </c>
      <c r="AK154" s="16">
        <f t="shared" si="115"/>
        <v>0</v>
      </c>
      <c r="AM154" s="13">
        <f t="shared" si="155"/>
        <v>1</v>
      </c>
      <c r="AN154" s="13">
        <f t="shared" si="156"/>
        <v>0</v>
      </c>
      <c r="AO154" s="13">
        <f t="shared" si="116"/>
        <v>1</v>
      </c>
      <c r="AP154" s="16">
        <f t="shared" si="117"/>
        <v>0</v>
      </c>
      <c r="AQ154" s="17">
        <f t="shared" si="118"/>
        <v>0</v>
      </c>
      <c r="AR154" s="16">
        <f t="shared" si="119"/>
        <v>0</v>
      </c>
      <c r="AT154" s="13">
        <f t="shared" si="157"/>
        <v>1</v>
      </c>
      <c r="AU154" s="13">
        <f t="shared" si="158"/>
        <v>0</v>
      </c>
      <c r="AV154" s="13">
        <f t="shared" si="120"/>
        <v>1</v>
      </c>
      <c r="AW154" s="16">
        <f t="shared" si="121"/>
        <v>0</v>
      </c>
      <c r="AX154" s="17">
        <f t="shared" si="122"/>
        <v>0</v>
      </c>
      <c r="AY154" s="16">
        <f t="shared" si="123"/>
        <v>0</v>
      </c>
      <c r="BA154" s="13">
        <f t="shared" si="159"/>
        <v>1</v>
      </c>
      <c r="BB154" s="13">
        <f t="shared" si="160"/>
        <v>0</v>
      </c>
      <c r="BC154" s="13">
        <f t="shared" si="124"/>
        <v>1</v>
      </c>
      <c r="BD154" s="16">
        <f t="shared" si="125"/>
        <v>0</v>
      </c>
      <c r="BE154" s="17">
        <f t="shared" si="126"/>
        <v>0</v>
      </c>
      <c r="BF154" s="16">
        <f t="shared" si="127"/>
        <v>0</v>
      </c>
      <c r="BH154" s="13">
        <f t="shared" si="161"/>
        <v>1</v>
      </c>
      <c r="BI154" s="13">
        <f t="shared" si="162"/>
        <v>0</v>
      </c>
      <c r="BJ154" s="13">
        <f t="shared" si="128"/>
        <v>1</v>
      </c>
      <c r="BK154" s="16">
        <f t="shared" si="129"/>
        <v>0</v>
      </c>
      <c r="BL154" s="17">
        <f t="shared" si="130"/>
        <v>0</v>
      </c>
      <c r="BM154" s="16">
        <f t="shared" si="131"/>
        <v>0</v>
      </c>
      <c r="BO154" s="13">
        <f t="shared" si="163"/>
        <v>1</v>
      </c>
      <c r="BP154" s="13">
        <f t="shared" si="164"/>
        <v>0</v>
      </c>
      <c r="BQ154" s="13">
        <f t="shared" si="132"/>
        <v>1</v>
      </c>
      <c r="BR154" s="16">
        <f t="shared" si="133"/>
        <v>0</v>
      </c>
      <c r="BS154" s="17">
        <f t="shared" si="134"/>
        <v>0</v>
      </c>
      <c r="BT154" s="16">
        <f t="shared" si="135"/>
        <v>0</v>
      </c>
      <c r="BV154" s="13">
        <f t="shared" si="165"/>
        <v>1</v>
      </c>
      <c r="BW154" s="13">
        <f t="shared" si="166"/>
        <v>0</v>
      </c>
      <c r="BX154" s="13">
        <f t="shared" si="136"/>
        <v>1</v>
      </c>
      <c r="BY154" s="16">
        <f t="shared" si="137"/>
        <v>0</v>
      </c>
      <c r="BZ154" s="17">
        <f t="shared" si="138"/>
        <v>0</v>
      </c>
      <c r="CA154" s="16">
        <f t="shared" si="139"/>
        <v>0</v>
      </c>
      <c r="CC154" s="13">
        <f t="shared" si="167"/>
        <v>1</v>
      </c>
      <c r="CD154" s="13">
        <f t="shared" si="168"/>
        <v>0</v>
      </c>
      <c r="CE154" s="13">
        <f t="shared" si="140"/>
        <v>1</v>
      </c>
      <c r="CF154" s="16">
        <f t="shared" si="141"/>
        <v>0</v>
      </c>
      <c r="CG154" s="17">
        <f t="shared" si="142"/>
        <v>0</v>
      </c>
      <c r="CH154" s="16">
        <f t="shared" si="143"/>
        <v>0</v>
      </c>
      <c r="CJ154" s="13">
        <f t="shared" si="169"/>
        <v>1</v>
      </c>
      <c r="CK154" s="13">
        <f t="shared" si="170"/>
        <v>0</v>
      </c>
      <c r="CL154" s="13">
        <f t="shared" si="144"/>
        <v>1</v>
      </c>
      <c r="CM154" s="16">
        <f t="shared" si="145"/>
        <v>0</v>
      </c>
      <c r="CN154" s="17">
        <f t="shared" si="146"/>
        <v>0</v>
      </c>
      <c r="CO154" s="16">
        <f t="shared" si="147"/>
        <v>0</v>
      </c>
      <c r="CQ154" s="16">
        <f t="shared" si="171"/>
        <v>0</v>
      </c>
      <c r="CR154" s="16">
        <f>CQ154-ROUNDDOWN(コマンド生成ツール!$D$25,0)</f>
        <v>0</v>
      </c>
      <c r="CS154" s="16">
        <v>8</v>
      </c>
    </row>
    <row r="155" spans="2:97" x14ac:dyDescent="0.15">
      <c r="B155" s="8">
        <f t="shared" si="172"/>
        <v>122</v>
      </c>
      <c r="C155" s="8">
        <f t="shared" si="93"/>
        <v>1</v>
      </c>
      <c r="D155" s="8">
        <f t="shared" si="94"/>
        <v>22</v>
      </c>
      <c r="E155" s="16">
        <f t="shared" si="95"/>
        <v>331.9173814875121</v>
      </c>
      <c r="F155" s="13">
        <f t="shared" si="96"/>
        <v>0.99905628917280009</v>
      </c>
      <c r="G155" s="13">
        <f t="shared" si="97"/>
        <v>4.3434215363862466E-2</v>
      </c>
      <c r="H155" s="13">
        <f t="shared" si="98"/>
        <v>0.99622693787145122</v>
      </c>
      <c r="I155" s="13">
        <f t="shared" si="99"/>
        <v>8.6786452049105317E-2</v>
      </c>
      <c r="K155" s="13">
        <f t="shared" si="100"/>
        <v>1</v>
      </c>
      <c r="L155" s="13">
        <f t="shared" si="101"/>
        <v>0</v>
      </c>
      <c r="M155" s="13">
        <f t="shared" si="173"/>
        <v>1</v>
      </c>
      <c r="N155" s="16">
        <f t="shared" si="148"/>
        <v>0</v>
      </c>
      <c r="O155" s="17">
        <f t="shared" si="102"/>
        <v>0</v>
      </c>
      <c r="P155" s="16">
        <f t="shared" si="103"/>
        <v>0</v>
      </c>
      <c r="R155" s="13">
        <f t="shared" si="149"/>
        <v>1</v>
      </c>
      <c r="S155" s="13">
        <f t="shared" si="150"/>
        <v>0</v>
      </c>
      <c r="T155" s="13">
        <f t="shared" si="104"/>
        <v>1</v>
      </c>
      <c r="U155" s="16">
        <f t="shared" si="105"/>
        <v>0</v>
      </c>
      <c r="V155" s="17">
        <f t="shared" si="106"/>
        <v>0</v>
      </c>
      <c r="W155" s="16">
        <f t="shared" si="107"/>
        <v>0</v>
      </c>
      <c r="Y155" s="13">
        <f t="shared" si="151"/>
        <v>1</v>
      </c>
      <c r="Z155" s="13">
        <f t="shared" si="152"/>
        <v>0</v>
      </c>
      <c r="AA155" s="13">
        <f t="shared" si="108"/>
        <v>1</v>
      </c>
      <c r="AB155" s="16">
        <f t="shared" si="109"/>
        <v>0</v>
      </c>
      <c r="AC155" s="17">
        <f t="shared" si="110"/>
        <v>0</v>
      </c>
      <c r="AD155" s="16">
        <f t="shared" si="111"/>
        <v>0</v>
      </c>
      <c r="AF155" s="13">
        <f t="shared" si="153"/>
        <v>1</v>
      </c>
      <c r="AG155" s="13">
        <f t="shared" si="154"/>
        <v>0</v>
      </c>
      <c r="AH155" s="13">
        <f t="shared" si="112"/>
        <v>1</v>
      </c>
      <c r="AI155" s="16">
        <f t="shared" si="113"/>
        <v>0</v>
      </c>
      <c r="AJ155" s="17">
        <f t="shared" si="114"/>
        <v>0</v>
      </c>
      <c r="AK155" s="16">
        <f t="shared" si="115"/>
        <v>0</v>
      </c>
      <c r="AM155" s="13">
        <f t="shared" si="155"/>
        <v>1</v>
      </c>
      <c r="AN155" s="13">
        <f t="shared" si="156"/>
        <v>0</v>
      </c>
      <c r="AO155" s="13">
        <f t="shared" si="116"/>
        <v>1</v>
      </c>
      <c r="AP155" s="16">
        <f t="shared" si="117"/>
        <v>0</v>
      </c>
      <c r="AQ155" s="17">
        <f t="shared" si="118"/>
        <v>0</v>
      </c>
      <c r="AR155" s="16">
        <f t="shared" si="119"/>
        <v>0</v>
      </c>
      <c r="AT155" s="13">
        <f t="shared" si="157"/>
        <v>1</v>
      </c>
      <c r="AU155" s="13">
        <f t="shared" si="158"/>
        <v>0</v>
      </c>
      <c r="AV155" s="13">
        <f t="shared" si="120"/>
        <v>1</v>
      </c>
      <c r="AW155" s="16">
        <f t="shared" si="121"/>
        <v>0</v>
      </c>
      <c r="AX155" s="17">
        <f t="shared" si="122"/>
        <v>0</v>
      </c>
      <c r="AY155" s="16">
        <f t="shared" si="123"/>
        <v>0</v>
      </c>
      <c r="BA155" s="13">
        <f t="shared" si="159"/>
        <v>1</v>
      </c>
      <c r="BB155" s="13">
        <f t="shared" si="160"/>
        <v>0</v>
      </c>
      <c r="BC155" s="13">
        <f t="shared" si="124"/>
        <v>1</v>
      </c>
      <c r="BD155" s="16">
        <f t="shared" si="125"/>
        <v>0</v>
      </c>
      <c r="BE155" s="17">
        <f t="shared" si="126"/>
        <v>0</v>
      </c>
      <c r="BF155" s="16">
        <f t="shared" si="127"/>
        <v>0</v>
      </c>
      <c r="BH155" s="13">
        <f t="shared" si="161"/>
        <v>1</v>
      </c>
      <c r="BI155" s="13">
        <f t="shared" si="162"/>
        <v>0</v>
      </c>
      <c r="BJ155" s="13">
        <f t="shared" si="128"/>
        <v>1</v>
      </c>
      <c r="BK155" s="16">
        <f t="shared" si="129"/>
        <v>0</v>
      </c>
      <c r="BL155" s="17">
        <f t="shared" si="130"/>
        <v>0</v>
      </c>
      <c r="BM155" s="16">
        <f t="shared" si="131"/>
        <v>0</v>
      </c>
      <c r="BO155" s="13">
        <f t="shared" si="163"/>
        <v>1</v>
      </c>
      <c r="BP155" s="13">
        <f t="shared" si="164"/>
        <v>0</v>
      </c>
      <c r="BQ155" s="13">
        <f t="shared" si="132"/>
        <v>1</v>
      </c>
      <c r="BR155" s="16">
        <f t="shared" si="133"/>
        <v>0</v>
      </c>
      <c r="BS155" s="17">
        <f t="shared" si="134"/>
        <v>0</v>
      </c>
      <c r="BT155" s="16">
        <f t="shared" si="135"/>
        <v>0</v>
      </c>
      <c r="BV155" s="13">
        <f t="shared" si="165"/>
        <v>1</v>
      </c>
      <c r="BW155" s="13">
        <f t="shared" si="166"/>
        <v>0</v>
      </c>
      <c r="BX155" s="13">
        <f t="shared" si="136"/>
        <v>1</v>
      </c>
      <c r="BY155" s="16">
        <f t="shared" si="137"/>
        <v>0</v>
      </c>
      <c r="BZ155" s="17">
        <f t="shared" si="138"/>
        <v>0</v>
      </c>
      <c r="CA155" s="16">
        <f t="shared" si="139"/>
        <v>0</v>
      </c>
      <c r="CC155" s="13">
        <f t="shared" si="167"/>
        <v>1</v>
      </c>
      <c r="CD155" s="13">
        <f t="shared" si="168"/>
        <v>0</v>
      </c>
      <c r="CE155" s="13">
        <f t="shared" si="140"/>
        <v>1</v>
      </c>
      <c r="CF155" s="16">
        <f t="shared" si="141"/>
        <v>0</v>
      </c>
      <c r="CG155" s="17">
        <f t="shared" si="142"/>
        <v>0</v>
      </c>
      <c r="CH155" s="16">
        <f t="shared" si="143"/>
        <v>0</v>
      </c>
      <c r="CJ155" s="13">
        <f t="shared" si="169"/>
        <v>1</v>
      </c>
      <c r="CK155" s="13">
        <f t="shared" si="170"/>
        <v>0</v>
      </c>
      <c r="CL155" s="13">
        <f t="shared" si="144"/>
        <v>1</v>
      </c>
      <c r="CM155" s="16">
        <f t="shared" si="145"/>
        <v>0</v>
      </c>
      <c r="CN155" s="17">
        <f t="shared" si="146"/>
        <v>0</v>
      </c>
      <c r="CO155" s="16">
        <f t="shared" si="147"/>
        <v>0</v>
      </c>
      <c r="CQ155" s="16">
        <f t="shared" si="171"/>
        <v>0</v>
      </c>
      <c r="CR155" s="16">
        <f>CQ155-ROUNDDOWN(コマンド生成ツール!$D$25,0)</f>
        <v>0</v>
      </c>
      <c r="CS155" s="16">
        <v>8</v>
      </c>
    </row>
    <row r="156" spans="2:97" x14ac:dyDescent="0.15">
      <c r="B156" s="8">
        <f t="shared" si="172"/>
        <v>123</v>
      </c>
      <c r="C156" s="8">
        <f t="shared" si="93"/>
        <v>1</v>
      </c>
      <c r="D156" s="8">
        <f t="shared" si="94"/>
        <v>23</v>
      </c>
      <c r="E156" s="16">
        <f t="shared" si="95"/>
        <v>339.64873049234888</v>
      </c>
      <c r="F156" s="13">
        <f t="shared" si="96"/>
        <v>0.99901182077814699</v>
      </c>
      <c r="G156" s="13">
        <f t="shared" si="97"/>
        <v>4.444526910180057E-2</v>
      </c>
      <c r="H156" s="13">
        <f t="shared" si="98"/>
        <v>0.99604923610893703</v>
      </c>
      <c r="I156" s="13">
        <f t="shared" si="99"/>
        <v>8.880269842072902E-2</v>
      </c>
      <c r="K156" s="13">
        <f t="shared" si="100"/>
        <v>1</v>
      </c>
      <c r="L156" s="13">
        <f t="shared" si="101"/>
        <v>0</v>
      </c>
      <c r="M156" s="13">
        <f t="shared" si="173"/>
        <v>1</v>
      </c>
      <c r="N156" s="16">
        <f t="shared" si="148"/>
        <v>0</v>
      </c>
      <c r="O156" s="17">
        <f t="shared" si="102"/>
        <v>0</v>
      </c>
      <c r="P156" s="16">
        <f t="shared" si="103"/>
        <v>0</v>
      </c>
      <c r="R156" s="13">
        <f t="shared" si="149"/>
        <v>1</v>
      </c>
      <c r="S156" s="13">
        <f t="shared" si="150"/>
        <v>0</v>
      </c>
      <c r="T156" s="13">
        <f t="shared" si="104"/>
        <v>1</v>
      </c>
      <c r="U156" s="16">
        <f t="shared" si="105"/>
        <v>0</v>
      </c>
      <c r="V156" s="17">
        <f t="shared" si="106"/>
        <v>0</v>
      </c>
      <c r="W156" s="16">
        <f t="shared" si="107"/>
        <v>0</v>
      </c>
      <c r="Y156" s="13">
        <f t="shared" si="151"/>
        <v>1</v>
      </c>
      <c r="Z156" s="13">
        <f t="shared" si="152"/>
        <v>0</v>
      </c>
      <c r="AA156" s="13">
        <f t="shared" si="108"/>
        <v>1</v>
      </c>
      <c r="AB156" s="16">
        <f t="shared" si="109"/>
        <v>0</v>
      </c>
      <c r="AC156" s="17">
        <f t="shared" si="110"/>
        <v>0</v>
      </c>
      <c r="AD156" s="16">
        <f t="shared" si="111"/>
        <v>0</v>
      </c>
      <c r="AF156" s="13">
        <f t="shared" si="153"/>
        <v>1</v>
      </c>
      <c r="AG156" s="13">
        <f t="shared" si="154"/>
        <v>0</v>
      </c>
      <c r="AH156" s="13">
        <f t="shared" si="112"/>
        <v>1</v>
      </c>
      <c r="AI156" s="16">
        <f t="shared" si="113"/>
        <v>0</v>
      </c>
      <c r="AJ156" s="17">
        <f t="shared" si="114"/>
        <v>0</v>
      </c>
      <c r="AK156" s="16">
        <f t="shared" si="115"/>
        <v>0</v>
      </c>
      <c r="AM156" s="13">
        <f t="shared" si="155"/>
        <v>1</v>
      </c>
      <c r="AN156" s="13">
        <f t="shared" si="156"/>
        <v>0</v>
      </c>
      <c r="AO156" s="13">
        <f t="shared" si="116"/>
        <v>1</v>
      </c>
      <c r="AP156" s="16">
        <f t="shared" si="117"/>
        <v>0</v>
      </c>
      <c r="AQ156" s="17">
        <f t="shared" si="118"/>
        <v>0</v>
      </c>
      <c r="AR156" s="16">
        <f t="shared" si="119"/>
        <v>0</v>
      </c>
      <c r="AT156" s="13">
        <f t="shared" si="157"/>
        <v>1</v>
      </c>
      <c r="AU156" s="13">
        <f t="shared" si="158"/>
        <v>0</v>
      </c>
      <c r="AV156" s="13">
        <f t="shared" si="120"/>
        <v>1</v>
      </c>
      <c r="AW156" s="16">
        <f t="shared" si="121"/>
        <v>0</v>
      </c>
      <c r="AX156" s="17">
        <f t="shared" si="122"/>
        <v>0</v>
      </c>
      <c r="AY156" s="16">
        <f t="shared" si="123"/>
        <v>0</v>
      </c>
      <c r="BA156" s="13">
        <f t="shared" si="159"/>
        <v>1</v>
      </c>
      <c r="BB156" s="13">
        <f t="shared" si="160"/>
        <v>0</v>
      </c>
      <c r="BC156" s="13">
        <f t="shared" si="124"/>
        <v>1</v>
      </c>
      <c r="BD156" s="16">
        <f t="shared" si="125"/>
        <v>0</v>
      </c>
      <c r="BE156" s="17">
        <f t="shared" si="126"/>
        <v>0</v>
      </c>
      <c r="BF156" s="16">
        <f t="shared" si="127"/>
        <v>0</v>
      </c>
      <c r="BH156" s="13">
        <f t="shared" si="161"/>
        <v>1</v>
      </c>
      <c r="BI156" s="13">
        <f t="shared" si="162"/>
        <v>0</v>
      </c>
      <c r="BJ156" s="13">
        <f t="shared" si="128"/>
        <v>1</v>
      </c>
      <c r="BK156" s="16">
        <f t="shared" si="129"/>
        <v>0</v>
      </c>
      <c r="BL156" s="17">
        <f t="shared" si="130"/>
        <v>0</v>
      </c>
      <c r="BM156" s="16">
        <f t="shared" si="131"/>
        <v>0</v>
      </c>
      <c r="BO156" s="13">
        <f t="shared" si="163"/>
        <v>1</v>
      </c>
      <c r="BP156" s="13">
        <f t="shared" si="164"/>
        <v>0</v>
      </c>
      <c r="BQ156" s="13">
        <f t="shared" si="132"/>
        <v>1</v>
      </c>
      <c r="BR156" s="16">
        <f t="shared" si="133"/>
        <v>0</v>
      </c>
      <c r="BS156" s="17">
        <f t="shared" si="134"/>
        <v>0</v>
      </c>
      <c r="BT156" s="16">
        <f t="shared" si="135"/>
        <v>0</v>
      </c>
      <c r="BV156" s="13">
        <f t="shared" si="165"/>
        <v>1</v>
      </c>
      <c r="BW156" s="13">
        <f t="shared" si="166"/>
        <v>0</v>
      </c>
      <c r="BX156" s="13">
        <f t="shared" si="136"/>
        <v>1</v>
      </c>
      <c r="BY156" s="16">
        <f t="shared" si="137"/>
        <v>0</v>
      </c>
      <c r="BZ156" s="17">
        <f t="shared" si="138"/>
        <v>0</v>
      </c>
      <c r="CA156" s="16">
        <f t="shared" si="139"/>
        <v>0</v>
      </c>
      <c r="CC156" s="13">
        <f t="shared" si="167"/>
        <v>1</v>
      </c>
      <c r="CD156" s="13">
        <f t="shared" si="168"/>
        <v>0</v>
      </c>
      <c r="CE156" s="13">
        <f t="shared" si="140"/>
        <v>1</v>
      </c>
      <c r="CF156" s="16">
        <f t="shared" si="141"/>
        <v>0</v>
      </c>
      <c r="CG156" s="17">
        <f t="shared" si="142"/>
        <v>0</v>
      </c>
      <c r="CH156" s="16">
        <f t="shared" si="143"/>
        <v>0</v>
      </c>
      <c r="CJ156" s="13">
        <f t="shared" si="169"/>
        <v>1</v>
      </c>
      <c r="CK156" s="13">
        <f t="shared" si="170"/>
        <v>0</v>
      </c>
      <c r="CL156" s="13">
        <f t="shared" si="144"/>
        <v>1</v>
      </c>
      <c r="CM156" s="16">
        <f t="shared" si="145"/>
        <v>0</v>
      </c>
      <c r="CN156" s="17">
        <f t="shared" si="146"/>
        <v>0</v>
      </c>
      <c r="CO156" s="16">
        <f t="shared" si="147"/>
        <v>0</v>
      </c>
      <c r="CQ156" s="16">
        <f t="shared" si="171"/>
        <v>0</v>
      </c>
      <c r="CR156" s="16">
        <f>CQ156-ROUNDDOWN(コマンド生成ツール!$D$25,0)</f>
        <v>0</v>
      </c>
      <c r="CS156" s="16">
        <v>8</v>
      </c>
    </row>
    <row r="157" spans="2:97" x14ac:dyDescent="0.15">
      <c r="B157" s="8">
        <f t="shared" si="172"/>
        <v>124</v>
      </c>
      <c r="C157" s="8">
        <f t="shared" si="93"/>
        <v>1</v>
      </c>
      <c r="D157" s="8">
        <f t="shared" si="94"/>
        <v>24</v>
      </c>
      <c r="E157" s="16">
        <f t="shared" si="95"/>
        <v>347.56016574987513</v>
      </c>
      <c r="F157" s="13">
        <f t="shared" si="96"/>
        <v>0.99896525735941011</v>
      </c>
      <c r="G157" s="13">
        <f t="shared" si="97"/>
        <v>4.5479826174333653E-2</v>
      </c>
      <c r="H157" s="13">
        <f t="shared" si="98"/>
        <v>0.9958631708223048</v>
      </c>
      <c r="I157" s="13">
        <f t="shared" si="99"/>
        <v>9.0865532517808906E-2</v>
      </c>
      <c r="K157" s="13">
        <f t="shared" si="100"/>
        <v>1</v>
      </c>
      <c r="L157" s="13">
        <f t="shared" si="101"/>
        <v>0</v>
      </c>
      <c r="M157" s="13">
        <f t="shared" si="173"/>
        <v>1</v>
      </c>
      <c r="N157" s="16">
        <f t="shared" si="148"/>
        <v>0</v>
      </c>
      <c r="O157" s="17">
        <f t="shared" si="102"/>
        <v>0</v>
      </c>
      <c r="P157" s="16">
        <f t="shared" si="103"/>
        <v>0</v>
      </c>
      <c r="R157" s="13">
        <f t="shared" si="149"/>
        <v>1</v>
      </c>
      <c r="S157" s="13">
        <f t="shared" si="150"/>
        <v>0</v>
      </c>
      <c r="T157" s="13">
        <f t="shared" si="104"/>
        <v>1</v>
      </c>
      <c r="U157" s="16">
        <f t="shared" si="105"/>
        <v>0</v>
      </c>
      <c r="V157" s="17">
        <f t="shared" si="106"/>
        <v>0</v>
      </c>
      <c r="W157" s="16">
        <f t="shared" si="107"/>
        <v>0</v>
      </c>
      <c r="Y157" s="13">
        <f t="shared" si="151"/>
        <v>1</v>
      </c>
      <c r="Z157" s="13">
        <f t="shared" si="152"/>
        <v>0</v>
      </c>
      <c r="AA157" s="13">
        <f t="shared" si="108"/>
        <v>1</v>
      </c>
      <c r="AB157" s="16">
        <f t="shared" si="109"/>
        <v>0</v>
      </c>
      <c r="AC157" s="17">
        <f t="shared" si="110"/>
        <v>0</v>
      </c>
      <c r="AD157" s="16">
        <f t="shared" si="111"/>
        <v>0</v>
      </c>
      <c r="AF157" s="13">
        <f t="shared" si="153"/>
        <v>1</v>
      </c>
      <c r="AG157" s="13">
        <f t="shared" si="154"/>
        <v>0</v>
      </c>
      <c r="AH157" s="13">
        <f t="shared" si="112"/>
        <v>1</v>
      </c>
      <c r="AI157" s="16">
        <f t="shared" si="113"/>
        <v>0</v>
      </c>
      <c r="AJ157" s="17">
        <f t="shared" si="114"/>
        <v>0</v>
      </c>
      <c r="AK157" s="16">
        <f t="shared" si="115"/>
        <v>0</v>
      </c>
      <c r="AM157" s="13">
        <f t="shared" si="155"/>
        <v>1</v>
      </c>
      <c r="AN157" s="13">
        <f t="shared" si="156"/>
        <v>0</v>
      </c>
      <c r="AO157" s="13">
        <f t="shared" si="116"/>
        <v>1</v>
      </c>
      <c r="AP157" s="16">
        <f t="shared" si="117"/>
        <v>0</v>
      </c>
      <c r="AQ157" s="17">
        <f t="shared" si="118"/>
        <v>0</v>
      </c>
      <c r="AR157" s="16">
        <f t="shared" si="119"/>
        <v>0</v>
      </c>
      <c r="AT157" s="13">
        <f t="shared" si="157"/>
        <v>1</v>
      </c>
      <c r="AU157" s="13">
        <f t="shared" si="158"/>
        <v>0</v>
      </c>
      <c r="AV157" s="13">
        <f t="shared" si="120"/>
        <v>1</v>
      </c>
      <c r="AW157" s="16">
        <f t="shared" si="121"/>
        <v>0</v>
      </c>
      <c r="AX157" s="17">
        <f t="shared" si="122"/>
        <v>0</v>
      </c>
      <c r="AY157" s="16">
        <f t="shared" si="123"/>
        <v>0</v>
      </c>
      <c r="BA157" s="13">
        <f t="shared" si="159"/>
        <v>1</v>
      </c>
      <c r="BB157" s="13">
        <f t="shared" si="160"/>
        <v>0</v>
      </c>
      <c r="BC157" s="13">
        <f t="shared" si="124"/>
        <v>1</v>
      </c>
      <c r="BD157" s="16">
        <f t="shared" si="125"/>
        <v>0</v>
      </c>
      <c r="BE157" s="17">
        <f t="shared" si="126"/>
        <v>0</v>
      </c>
      <c r="BF157" s="16">
        <f t="shared" si="127"/>
        <v>0</v>
      </c>
      <c r="BH157" s="13">
        <f t="shared" si="161"/>
        <v>1</v>
      </c>
      <c r="BI157" s="13">
        <f t="shared" si="162"/>
        <v>0</v>
      </c>
      <c r="BJ157" s="13">
        <f t="shared" si="128"/>
        <v>1</v>
      </c>
      <c r="BK157" s="16">
        <f t="shared" si="129"/>
        <v>0</v>
      </c>
      <c r="BL157" s="17">
        <f t="shared" si="130"/>
        <v>0</v>
      </c>
      <c r="BM157" s="16">
        <f t="shared" si="131"/>
        <v>0</v>
      </c>
      <c r="BO157" s="13">
        <f t="shared" si="163"/>
        <v>1</v>
      </c>
      <c r="BP157" s="13">
        <f t="shared" si="164"/>
        <v>0</v>
      </c>
      <c r="BQ157" s="13">
        <f t="shared" si="132"/>
        <v>1</v>
      </c>
      <c r="BR157" s="16">
        <f t="shared" si="133"/>
        <v>0</v>
      </c>
      <c r="BS157" s="17">
        <f t="shared" si="134"/>
        <v>0</v>
      </c>
      <c r="BT157" s="16">
        <f t="shared" si="135"/>
        <v>0</v>
      </c>
      <c r="BV157" s="13">
        <f t="shared" si="165"/>
        <v>1</v>
      </c>
      <c r="BW157" s="13">
        <f t="shared" si="166"/>
        <v>0</v>
      </c>
      <c r="BX157" s="13">
        <f t="shared" si="136"/>
        <v>1</v>
      </c>
      <c r="BY157" s="16">
        <f t="shared" si="137"/>
        <v>0</v>
      </c>
      <c r="BZ157" s="17">
        <f t="shared" si="138"/>
        <v>0</v>
      </c>
      <c r="CA157" s="16">
        <f t="shared" si="139"/>
        <v>0</v>
      </c>
      <c r="CC157" s="13">
        <f t="shared" si="167"/>
        <v>1</v>
      </c>
      <c r="CD157" s="13">
        <f t="shared" si="168"/>
        <v>0</v>
      </c>
      <c r="CE157" s="13">
        <f t="shared" si="140"/>
        <v>1</v>
      </c>
      <c r="CF157" s="16">
        <f t="shared" si="141"/>
        <v>0</v>
      </c>
      <c r="CG157" s="17">
        <f t="shared" si="142"/>
        <v>0</v>
      </c>
      <c r="CH157" s="16">
        <f t="shared" si="143"/>
        <v>0</v>
      </c>
      <c r="CJ157" s="13">
        <f t="shared" si="169"/>
        <v>1</v>
      </c>
      <c r="CK157" s="13">
        <f t="shared" si="170"/>
        <v>0</v>
      </c>
      <c r="CL157" s="13">
        <f t="shared" si="144"/>
        <v>1</v>
      </c>
      <c r="CM157" s="16">
        <f t="shared" si="145"/>
        <v>0</v>
      </c>
      <c r="CN157" s="17">
        <f t="shared" si="146"/>
        <v>0</v>
      </c>
      <c r="CO157" s="16">
        <f t="shared" si="147"/>
        <v>0</v>
      </c>
      <c r="CQ157" s="16">
        <f t="shared" si="171"/>
        <v>0</v>
      </c>
      <c r="CR157" s="16">
        <f>CQ157-ROUNDDOWN(コマンド生成ツール!$D$25,0)</f>
        <v>0</v>
      </c>
      <c r="CS157" s="16">
        <v>8</v>
      </c>
    </row>
    <row r="158" spans="2:97" x14ac:dyDescent="0.15">
      <c r="B158" s="8">
        <f t="shared" si="172"/>
        <v>125</v>
      </c>
      <c r="C158" s="8">
        <f t="shared" si="93"/>
        <v>1</v>
      </c>
      <c r="D158" s="8">
        <f t="shared" si="94"/>
        <v>25</v>
      </c>
      <c r="E158" s="16">
        <f t="shared" si="95"/>
        <v>355.65588200778461</v>
      </c>
      <c r="F158" s="13">
        <f t="shared" si="96"/>
        <v>0.99891650024932876</v>
      </c>
      <c r="G158" s="13">
        <f t="shared" si="97"/>
        <v>4.6538430674367061E-2</v>
      </c>
      <c r="H158" s="13">
        <f t="shared" si="98"/>
        <v>0.9956683489407343</v>
      </c>
      <c r="I158" s="13">
        <f t="shared" si="99"/>
        <v>9.2976012592669507E-2</v>
      </c>
      <c r="K158" s="13">
        <f t="shared" si="100"/>
        <v>1</v>
      </c>
      <c r="L158" s="13">
        <f t="shared" si="101"/>
        <v>0</v>
      </c>
      <c r="M158" s="13">
        <f t="shared" si="173"/>
        <v>1</v>
      </c>
      <c r="N158" s="16">
        <f t="shared" si="148"/>
        <v>0</v>
      </c>
      <c r="O158" s="17">
        <f t="shared" si="102"/>
        <v>0</v>
      </c>
      <c r="P158" s="16">
        <f t="shared" si="103"/>
        <v>0</v>
      </c>
      <c r="R158" s="13">
        <f t="shared" si="149"/>
        <v>1</v>
      </c>
      <c r="S158" s="13">
        <f t="shared" si="150"/>
        <v>0</v>
      </c>
      <c r="T158" s="13">
        <f t="shared" si="104"/>
        <v>1</v>
      </c>
      <c r="U158" s="16">
        <f t="shared" si="105"/>
        <v>0</v>
      </c>
      <c r="V158" s="17">
        <f t="shared" si="106"/>
        <v>0</v>
      </c>
      <c r="W158" s="16">
        <f t="shared" si="107"/>
        <v>0</v>
      </c>
      <c r="Y158" s="13">
        <f t="shared" si="151"/>
        <v>1</v>
      </c>
      <c r="Z158" s="13">
        <f t="shared" si="152"/>
        <v>0</v>
      </c>
      <c r="AA158" s="13">
        <f t="shared" si="108"/>
        <v>1</v>
      </c>
      <c r="AB158" s="16">
        <f t="shared" si="109"/>
        <v>0</v>
      </c>
      <c r="AC158" s="17">
        <f t="shared" si="110"/>
        <v>0</v>
      </c>
      <c r="AD158" s="16">
        <f t="shared" si="111"/>
        <v>0</v>
      </c>
      <c r="AF158" s="13">
        <f t="shared" si="153"/>
        <v>1</v>
      </c>
      <c r="AG158" s="13">
        <f t="shared" si="154"/>
        <v>0</v>
      </c>
      <c r="AH158" s="13">
        <f t="shared" si="112"/>
        <v>1</v>
      </c>
      <c r="AI158" s="16">
        <f t="shared" si="113"/>
        <v>0</v>
      </c>
      <c r="AJ158" s="17">
        <f t="shared" si="114"/>
        <v>0</v>
      </c>
      <c r="AK158" s="16">
        <f t="shared" si="115"/>
        <v>0</v>
      </c>
      <c r="AM158" s="13">
        <f t="shared" si="155"/>
        <v>1</v>
      </c>
      <c r="AN158" s="13">
        <f t="shared" si="156"/>
        <v>0</v>
      </c>
      <c r="AO158" s="13">
        <f t="shared" si="116"/>
        <v>1</v>
      </c>
      <c r="AP158" s="16">
        <f t="shared" si="117"/>
        <v>0</v>
      </c>
      <c r="AQ158" s="17">
        <f t="shared" si="118"/>
        <v>0</v>
      </c>
      <c r="AR158" s="16">
        <f t="shared" si="119"/>
        <v>0</v>
      </c>
      <c r="AT158" s="13">
        <f t="shared" si="157"/>
        <v>1</v>
      </c>
      <c r="AU158" s="13">
        <f t="shared" si="158"/>
        <v>0</v>
      </c>
      <c r="AV158" s="13">
        <f t="shared" si="120"/>
        <v>1</v>
      </c>
      <c r="AW158" s="16">
        <f t="shared" si="121"/>
        <v>0</v>
      </c>
      <c r="AX158" s="17">
        <f t="shared" si="122"/>
        <v>0</v>
      </c>
      <c r="AY158" s="16">
        <f t="shared" si="123"/>
        <v>0</v>
      </c>
      <c r="BA158" s="13">
        <f t="shared" si="159"/>
        <v>1</v>
      </c>
      <c r="BB158" s="13">
        <f t="shared" si="160"/>
        <v>0</v>
      </c>
      <c r="BC158" s="13">
        <f t="shared" si="124"/>
        <v>1</v>
      </c>
      <c r="BD158" s="16">
        <f t="shared" si="125"/>
        <v>0</v>
      </c>
      <c r="BE158" s="17">
        <f t="shared" si="126"/>
        <v>0</v>
      </c>
      <c r="BF158" s="16">
        <f t="shared" si="127"/>
        <v>0</v>
      </c>
      <c r="BH158" s="13">
        <f t="shared" si="161"/>
        <v>1</v>
      </c>
      <c r="BI158" s="13">
        <f t="shared" si="162"/>
        <v>0</v>
      </c>
      <c r="BJ158" s="13">
        <f t="shared" si="128"/>
        <v>1</v>
      </c>
      <c r="BK158" s="16">
        <f t="shared" si="129"/>
        <v>0</v>
      </c>
      <c r="BL158" s="17">
        <f t="shared" si="130"/>
        <v>0</v>
      </c>
      <c r="BM158" s="16">
        <f t="shared" si="131"/>
        <v>0</v>
      </c>
      <c r="BO158" s="13">
        <f t="shared" si="163"/>
        <v>1</v>
      </c>
      <c r="BP158" s="13">
        <f t="shared" si="164"/>
        <v>0</v>
      </c>
      <c r="BQ158" s="13">
        <f t="shared" si="132"/>
        <v>1</v>
      </c>
      <c r="BR158" s="16">
        <f t="shared" si="133"/>
        <v>0</v>
      </c>
      <c r="BS158" s="17">
        <f t="shared" si="134"/>
        <v>0</v>
      </c>
      <c r="BT158" s="16">
        <f t="shared" si="135"/>
        <v>0</v>
      </c>
      <c r="BV158" s="13">
        <f t="shared" si="165"/>
        <v>1</v>
      </c>
      <c r="BW158" s="13">
        <f t="shared" si="166"/>
        <v>0</v>
      </c>
      <c r="BX158" s="13">
        <f t="shared" si="136"/>
        <v>1</v>
      </c>
      <c r="BY158" s="16">
        <f t="shared" si="137"/>
        <v>0</v>
      </c>
      <c r="BZ158" s="17">
        <f t="shared" si="138"/>
        <v>0</v>
      </c>
      <c r="CA158" s="16">
        <f t="shared" si="139"/>
        <v>0</v>
      </c>
      <c r="CC158" s="13">
        <f t="shared" si="167"/>
        <v>1</v>
      </c>
      <c r="CD158" s="13">
        <f t="shared" si="168"/>
        <v>0</v>
      </c>
      <c r="CE158" s="13">
        <f t="shared" si="140"/>
        <v>1</v>
      </c>
      <c r="CF158" s="16">
        <f t="shared" si="141"/>
        <v>0</v>
      </c>
      <c r="CG158" s="17">
        <f t="shared" si="142"/>
        <v>0</v>
      </c>
      <c r="CH158" s="16">
        <f t="shared" si="143"/>
        <v>0</v>
      </c>
      <c r="CJ158" s="13">
        <f t="shared" si="169"/>
        <v>1</v>
      </c>
      <c r="CK158" s="13">
        <f t="shared" si="170"/>
        <v>0</v>
      </c>
      <c r="CL158" s="13">
        <f t="shared" si="144"/>
        <v>1</v>
      </c>
      <c r="CM158" s="16">
        <f t="shared" si="145"/>
        <v>0</v>
      </c>
      <c r="CN158" s="17">
        <f t="shared" si="146"/>
        <v>0</v>
      </c>
      <c r="CO158" s="16">
        <f t="shared" si="147"/>
        <v>0</v>
      </c>
      <c r="CQ158" s="16">
        <f t="shared" si="171"/>
        <v>0</v>
      </c>
      <c r="CR158" s="16">
        <f>CQ158-ROUNDDOWN(コマンド生成ツール!$D$25,0)</f>
        <v>0</v>
      </c>
      <c r="CS158" s="16">
        <v>8</v>
      </c>
    </row>
    <row r="159" spans="2:97" x14ac:dyDescent="0.15">
      <c r="B159" s="8">
        <f t="shared" si="172"/>
        <v>126</v>
      </c>
      <c r="C159" s="8">
        <f t="shared" si="93"/>
        <v>1</v>
      </c>
      <c r="D159" s="8">
        <f t="shared" si="94"/>
        <v>26</v>
      </c>
      <c r="E159" s="16">
        <f t="shared" si="95"/>
        <v>363.94017172199671</v>
      </c>
      <c r="F159" s="13">
        <f t="shared" si="96"/>
        <v>0.99886544613717465</v>
      </c>
      <c r="G159" s="13">
        <f t="shared" si="97"/>
        <v>4.762163912742752E-2</v>
      </c>
      <c r="H159" s="13">
        <f t="shared" si="98"/>
        <v>0.99546435897363417</v>
      </c>
      <c r="I159" s="13">
        <f t="shared" si="99"/>
        <v>9.5135219625602854E-2</v>
      </c>
      <c r="K159" s="13">
        <f t="shared" si="100"/>
        <v>1</v>
      </c>
      <c r="L159" s="13">
        <f t="shared" si="101"/>
        <v>0</v>
      </c>
      <c r="M159" s="13">
        <f t="shared" si="173"/>
        <v>1</v>
      </c>
      <c r="N159" s="16">
        <f t="shared" si="148"/>
        <v>0</v>
      </c>
      <c r="O159" s="17">
        <f t="shared" si="102"/>
        <v>0</v>
      </c>
      <c r="P159" s="16">
        <f t="shared" si="103"/>
        <v>0</v>
      </c>
      <c r="R159" s="13">
        <f t="shared" si="149"/>
        <v>1</v>
      </c>
      <c r="S159" s="13">
        <f t="shared" si="150"/>
        <v>0</v>
      </c>
      <c r="T159" s="13">
        <f t="shared" si="104"/>
        <v>1</v>
      </c>
      <c r="U159" s="16">
        <f t="shared" si="105"/>
        <v>0</v>
      </c>
      <c r="V159" s="17">
        <f t="shared" si="106"/>
        <v>0</v>
      </c>
      <c r="W159" s="16">
        <f t="shared" si="107"/>
        <v>0</v>
      </c>
      <c r="Y159" s="13">
        <f t="shared" si="151"/>
        <v>1</v>
      </c>
      <c r="Z159" s="13">
        <f t="shared" si="152"/>
        <v>0</v>
      </c>
      <c r="AA159" s="13">
        <f t="shared" si="108"/>
        <v>1</v>
      </c>
      <c r="AB159" s="16">
        <f t="shared" si="109"/>
        <v>0</v>
      </c>
      <c r="AC159" s="17">
        <f t="shared" si="110"/>
        <v>0</v>
      </c>
      <c r="AD159" s="16">
        <f t="shared" si="111"/>
        <v>0</v>
      </c>
      <c r="AF159" s="13">
        <f t="shared" si="153"/>
        <v>1</v>
      </c>
      <c r="AG159" s="13">
        <f t="shared" si="154"/>
        <v>0</v>
      </c>
      <c r="AH159" s="13">
        <f t="shared" si="112"/>
        <v>1</v>
      </c>
      <c r="AI159" s="16">
        <f t="shared" si="113"/>
        <v>0</v>
      </c>
      <c r="AJ159" s="17">
        <f t="shared" si="114"/>
        <v>0</v>
      </c>
      <c r="AK159" s="16">
        <f t="shared" si="115"/>
        <v>0</v>
      </c>
      <c r="AM159" s="13">
        <f t="shared" si="155"/>
        <v>1</v>
      </c>
      <c r="AN159" s="13">
        <f t="shared" si="156"/>
        <v>0</v>
      </c>
      <c r="AO159" s="13">
        <f t="shared" si="116"/>
        <v>1</v>
      </c>
      <c r="AP159" s="16">
        <f t="shared" si="117"/>
        <v>0</v>
      </c>
      <c r="AQ159" s="17">
        <f t="shared" si="118"/>
        <v>0</v>
      </c>
      <c r="AR159" s="16">
        <f t="shared" si="119"/>
        <v>0</v>
      </c>
      <c r="AT159" s="13">
        <f t="shared" si="157"/>
        <v>1</v>
      </c>
      <c r="AU159" s="13">
        <f t="shared" si="158"/>
        <v>0</v>
      </c>
      <c r="AV159" s="13">
        <f t="shared" si="120"/>
        <v>1</v>
      </c>
      <c r="AW159" s="16">
        <f t="shared" si="121"/>
        <v>0</v>
      </c>
      <c r="AX159" s="17">
        <f t="shared" si="122"/>
        <v>0</v>
      </c>
      <c r="AY159" s="16">
        <f t="shared" si="123"/>
        <v>0</v>
      </c>
      <c r="BA159" s="13">
        <f t="shared" si="159"/>
        <v>1</v>
      </c>
      <c r="BB159" s="13">
        <f t="shared" si="160"/>
        <v>0</v>
      </c>
      <c r="BC159" s="13">
        <f t="shared" si="124"/>
        <v>1</v>
      </c>
      <c r="BD159" s="16">
        <f t="shared" si="125"/>
        <v>0</v>
      </c>
      <c r="BE159" s="17">
        <f t="shared" si="126"/>
        <v>0</v>
      </c>
      <c r="BF159" s="16">
        <f t="shared" si="127"/>
        <v>0</v>
      </c>
      <c r="BH159" s="13">
        <f t="shared" si="161"/>
        <v>1</v>
      </c>
      <c r="BI159" s="13">
        <f t="shared" si="162"/>
        <v>0</v>
      </c>
      <c r="BJ159" s="13">
        <f t="shared" si="128"/>
        <v>1</v>
      </c>
      <c r="BK159" s="16">
        <f t="shared" si="129"/>
        <v>0</v>
      </c>
      <c r="BL159" s="17">
        <f t="shared" si="130"/>
        <v>0</v>
      </c>
      <c r="BM159" s="16">
        <f t="shared" si="131"/>
        <v>0</v>
      </c>
      <c r="BO159" s="13">
        <f t="shared" si="163"/>
        <v>1</v>
      </c>
      <c r="BP159" s="13">
        <f t="shared" si="164"/>
        <v>0</v>
      </c>
      <c r="BQ159" s="13">
        <f t="shared" si="132"/>
        <v>1</v>
      </c>
      <c r="BR159" s="16">
        <f t="shared" si="133"/>
        <v>0</v>
      </c>
      <c r="BS159" s="17">
        <f t="shared" si="134"/>
        <v>0</v>
      </c>
      <c r="BT159" s="16">
        <f t="shared" si="135"/>
        <v>0</v>
      </c>
      <c r="BV159" s="13">
        <f t="shared" si="165"/>
        <v>1</v>
      </c>
      <c r="BW159" s="13">
        <f t="shared" si="166"/>
        <v>0</v>
      </c>
      <c r="BX159" s="13">
        <f t="shared" si="136"/>
        <v>1</v>
      </c>
      <c r="BY159" s="16">
        <f t="shared" si="137"/>
        <v>0</v>
      </c>
      <c r="BZ159" s="17">
        <f t="shared" si="138"/>
        <v>0</v>
      </c>
      <c r="CA159" s="16">
        <f t="shared" si="139"/>
        <v>0</v>
      </c>
      <c r="CC159" s="13">
        <f t="shared" si="167"/>
        <v>1</v>
      </c>
      <c r="CD159" s="13">
        <f t="shared" si="168"/>
        <v>0</v>
      </c>
      <c r="CE159" s="13">
        <f t="shared" si="140"/>
        <v>1</v>
      </c>
      <c r="CF159" s="16">
        <f t="shared" si="141"/>
        <v>0</v>
      </c>
      <c r="CG159" s="17">
        <f t="shared" si="142"/>
        <v>0</v>
      </c>
      <c r="CH159" s="16">
        <f t="shared" si="143"/>
        <v>0</v>
      </c>
      <c r="CJ159" s="13">
        <f t="shared" si="169"/>
        <v>1</v>
      </c>
      <c r="CK159" s="13">
        <f t="shared" si="170"/>
        <v>0</v>
      </c>
      <c r="CL159" s="13">
        <f t="shared" si="144"/>
        <v>1</v>
      </c>
      <c r="CM159" s="16">
        <f t="shared" si="145"/>
        <v>0</v>
      </c>
      <c r="CN159" s="17">
        <f t="shared" si="146"/>
        <v>0</v>
      </c>
      <c r="CO159" s="16">
        <f t="shared" si="147"/>
        <v>0</v>
      </c>
      <c r="CQ159" s="16">
        <f t="shared" si="171"/>
        <v>0</v>
      </c>
      <c r="CR159" s="16">
        <f>CQ159-ROUNDDOWN(コマンド生成ツール!$D$25,0)</f>
        <v>0</v>
      </c>
      <c r="CS159" s="16">
        <v>8</v>
      </c>
    </row>
    <row r="160" spans="2:97" x14ac:dyDescent="0.15">
      <c r="B160" s="8">
        <f t="shared" si="172"/>
        <v>127</v>
      </c>
      <c r="C160" s="8">
        <f t="shared" si="93"/>
        <v>1</v>
      </c>
      <c r="D160" s="8">
        <f t="shared" si="94"/>
        <v>27</v>
      </c>
      <c r="E160" s="16">
        <f t="shared" si="95"/>
        <v>372.41742733257348</v>
      </c>
      <c r="F160" s="13">
        <f t="shared" si="96"/>
        <v>0.99881198685054662</v>
      </c>
      <c r="G160" s="13">
        <f t="shared" si="97"/>
        <v>4.8730020764036604E-2</v>
      </c>
      <c r="H160" s="13">
        <f t="shared" si="98"/>
        <v>0.99525077015267316</v>
      </c>
      <c r="I160" s="13">
        <f t="shared" si="99"/>
        <v>9.7344257717191573E-2</v>
      </c>
      <c r="K160" s="13">
        <f t="shared" si="100"/>
        <v>1</v>
      </c>
      <c r="L160" s="13">
        <f t="shared" si="101"/>
        <v>0</v>
      </c>
      <c r="M160" s="13">
        <f t="shared" si="173"/>
        <v>1</v>
      </c>
      <c r="N160" s="16">
        <f t="shared" si="148"/>
        <v>0</v>
      </c>
      <c r="O160" s="17">
        <f t="shared" si="102"/>
        <v>0</v>
      </c>
      <c r="P160" s="16">
        <f t="shared" si="103"/>
        <v>0</v>
      </c>
      <c r="R160" s="13">
        <f t="shared" si="149"/>
        <v>1</v>
      </c>
      <c r="S160" s="13">
        <f t="shared" si="150"/>
        <v>0</v>
      </c>
      <c r="T160" s="13">
        <f t="shared" si="104"/>
        <v>1</v>
      </c>
      <c r="U160" s="16">
        <f t="shared" si="105"/>
        <v>0</v>
      </c>
      <c r="V160" s="17">
        <f t="shared" si="106"/>
        <v>0</v>
      </c>
      <c r="W160" s="16">
        <f t="shared" si="107"/>
        <v>0</v>
      </c>
      <c r="Y160" s="13">
        <f t="shared" si="151"/>
        <v>1</v>
      </c>
      <c r="Z160" s="13">
        <f t="shared" si="152"/>
        <v>0</v>
      </c>
      <c r="AA160" s="13">
        <f t="shared" si="108"/>
        <v>1</v>
      </c>
      <c r="AB160" s="16">
        <f t="shared" si="109"/>
        <v>0</v>
      </c>
      <c r="AC160" s="17">
        <f t="shared" si="110"/>
        <v>0</v>
      </c>
      <c r="AD160" s="16">
        <f t="shared" si="111"/>
        <v>0</v>
      </c>
      <c r="AF160" s="13">
        <f t="shared" si="153"/>
        <v>1</v>
      </c>
      <c r="AG160" s="13">
        <f t="shared" si="154"/>
        <v>0</v>
      </c>
      <c r="AH160" s="13">
        <f t="shared" si="112"/>
        <v>1</v>
      </c>
      <c r="AI160" s="16">
        <f t="shared" si="113"/>
        <v>0</v>
      </c>
      <c r="AJ160" s="17">
        <f t="shared" si="114"/>
        <v>0</v>
      </c>
      <c r="AK160" s="16">
        <f t="shared" si="115"/>
        <v>0</v>
      </c>
      <c r="AM160" s="13">
        <f t="shared" si="155"/>
        <v>1</v>
      </c>
      <c r="AN160" s="13">
        <f t="shared" si="156"/>
        <v>0</v>
      </c>
      <c r="AO160" s="13">
        <f t="shared" si="116"/>
        <v>1</v>
      </c>
      <c r="AP160" s="16">
        <f t="shared" si="117"/>
        <v>0</v>
      </c>
      <c r="AQ160" s="17">
        <f t="shared" si="118"/>
        <v>0</v>
      </c>
      <c r="AR160" s="16">
        <f t="shared" si="119"/>
        <v>0</v>
      </c>
      <c r="AT160" s="13">
        <f t="shared" si="157"/>
        <v>1</v>
      </c>
      <c r="AU160" s="13">
        <f t="shared" si="158"/>
        <v>0</v>
      </c>
      <c r="AV160" s="13">
        <f t="shared" si="120"/>
        <v>1</v>
      </c>
      <c r="AW160" s="16">
        <f t="shared" si="121"/>
        <v>0</v>
      </c>
      <c r="AX160" s="17">
        <f t="shared" si="122"/>
        <v>0</v>
      </c>
      <c r="AY160" s="16">
        <f t="shared" si="123"/>
        <v>0</v>
      </c>
      <c r="BA160" s="13">
        <f t="shared" si="159"/>
        <v>1</v>
      </c>
      <c r="BB160" s="13">
        <f t="shared" si="160"/>
        <v>0</v>
      </c>
      <c r="BC160" s="13">
        <f t="shared" si="124"/>
        <v>1</v>
      </c>
      <c r="BD160" s="16">
        <f t="shared" si="125"/>
        <v>0</v>
      </c>
      <c r="BE160" s="17">
        <f t="shared" si="126"/>
        <v>0</v>
      </c>
      <c r="BF160" s="16">
        <f t="shared" si="127"/>
        <v>0</v>
      </c>
      <c r="BH160" s="13">
        <f t="shared" si="161"/>
        <v>1</v>
      </c>
      <c r="BI160" s="13">
        <f t="shared" si="162"/>
        <v>0</v>
      </c>
      <c r="BJ160" s="13">
        <f t="shared" si="128"/>
        <v>1</v>
      </c>
      <c r="BK160" s="16">
        <f t="shared" si="129"/>
        <v>0</v>
      </c>
      <c r="BL160" s="17">
        <f t="shared" si="130"/>
        <v>0</v>
      </c>
      <c r="BM160" s="16">
        <f t="shared" si="131"/>
        <v>0</v>
      </c>
      <c r="BO160" s="13">
        <f t="shared" si="163"/>
        <v>1</v>
      </c>
      <c r="BP160" s="13">
        <f t="shared" si="164"/>
        <v>0</v>
      </c>
      <c r="BQ160" s="13">
        <f t="shared" si="132"/>
        <v>1</v>
      </c>
      <c r="BR160" s="16">
        <f t="shared" si="133"/>
        <v>0</v>
      </c>
      <c r="BS160" s="17">
        <f t="shared" si="134"/>
        <v>0</v>
      </c>
      <c r="BT160" s="16">
        <f t="shared" si="135"/>
        <v>0</v>
      </c>
      <c r="BV160" s="13">
        <f t="shared" si="165"/>
        <v>1</v>
      </c>
      <c r="BW160" s="13">
        <f t="shared" si="166"/>
        <v>0</v>
      </c>
      <c r="BX160" s="13">
        <f t="shared" si="136"/>
        <v>1</v>
      </c>
      <c r="BY160" s="16">
        <f t="shared" si="137"/>
        <v>0</v>
      </c>
      <c r="BZ160" s="17">
        <f t="shared" si="138"/>
        <v>0</v>
      </c>
      <c r="CA160" s="16">
        <f t="shared" si="139"/>
        <v>0</v>
      </c>
      <c r="CC160" s="13">
        <f t="shared" si="167"/>
        <v>1</v>
      </c>
      <c r="CD160" s="13">
        <f t="shared" si="168"/>
        <v>0</v>
      </c>
      <c r="CE160" s="13">
        <f t="shared" si="140"/>
        <v>1</v>
      </c>
      <c r="CF160" s="16">
        <f t="shared" si="141"/>
        <v>0</v>
      </c>
      <c r="CG160" s="17">
        <f t="shared" si="142"/>
        <v>0</v>
      </c>
      <c r="CH160" s="16">
        <f t="shared" si="143"/>
        <v>0</v>
      </c>
      <c r="CJ160" s="13">
        <f t="shared" si="169"/>
        <v>1</v>
      </c>
      <c r="CK160" s="13">
        <f t="shared" si="170"/>
        <v>0</v>
      </c>
      <c r="CL160" s="13">
        <f t="shared" si="144"/>
        <v>1</v>
      </c>
      <c r="CM160" s="16">
        <f t="shared" si="145"/>
        <v>0</v>
      </c>
      <c r="CN160" s="17">
        <f t="shared" si="146"/>
        <v>0</v>
      </c>
      <c r="CO160" s="16">
        <f t="shared" si="147"/>
        <v>0</v>
      </c>
      <c r="CQ160" s="16">
        <f t="shared" si="171"/>
        <v>0</v>
      </c>
      <c r="CR160" s="16">
        <f>CQ160-ROUNDDOWN(コマンド生成ツール!$D$25,0)</f>
        <v>0</v>
      </c>
      <c r="CS160" s="16">
        <v>8</v>
      </c>
    </row>
    <row r="161" spans="2:97" x14ac:dyDescent="0.15">
      <c r="B161" s="8">
        <f t="shared" si="172"/>
        <v>128</v>
      </c>
      <c r="C161" s="8">
        <f t="shared" ref="C161:C224" si="174">ROUNDDOWN(B161/$B$29,0)</f>
        <v>1</v>
      </c>
      <c r="D161" s="8">
        <f t="shared" ref="D161:D224" si="175">B161-C161*$B$29</f>
        <v>28</v>
      </c>
      <c r="E161" s="16">
        <f t="shared" ref="E161:E224" si="176">$E$29*10^C161*10^(D161/$B$29)</f>
        <v>381.09214359264951</v>
      </c>
      <c r="F161" s="13">
        <f t="shared" ref="F161:F224" si="177">COS(2*PI()*E161/$E$26)</f>
        <v>0.99875600912694196</v>
      </c>
      <c r="G161" s="13">
        <f t="shared" ref="G161:G224" si="178">SIN(2*PI()*E161/$E$26)</f>
        <v>4.9864157797198494E-2</v>
      </c>
      <c r="H161" s="13">
        <f t="shared" ref="H161:H224" si="179">COS(4*PI()*E161/$E$26)</f>
        <v>0.99502713153435218</v>
      </c>
      <c r="I161" s="13">
        <f t="shared" ref="I161:I224" si="180">SIN(4*PI()*E161/$E$26)</f>
        <v>9.9604254480012103E-2</v>
      </c>
      <c r="K161" s="13">
        <f t="shared" ref="K161:K224" si="181">(($K$26+$K$27*F161+$K$28*H161)*(1-$K$29*F161-$K$30*H161)-($K$27*G161+$K$28*I161)*($K$29*G161+$K$30*I161))/((1-$K$29*F161-$K$30*H161)^2+($K$29*G161+$K$30*I161)^2)</f>
        <v>1</v>
      </c>
      <c r="L161" s="13">
        <f t="shared" ref="L161:L224" si="182">(-($K$26+$K$27*F161+$K$28*H161)*($K$29*G161+$K$30*I161)-($K$27*G161+$K$28*I161)*(1-$K$29*F161-$K$30*H161))/((1-$K$29*F161-$K$30*H161)^2+($K$29*G161+$K$30*I161)^2)</f>
        <v>0</v>
      </c>
      <c r="M161" s="13">
        <f t="shared" si="173"/>
        <v>1</v>
      </c>
      <c r="N161" s="16">
        <f t="shared" si="148"/>
        <v>0</v>
      </c>
      <c r="O161" s="17">
        <f t="shared" ref="O161:O224" si="183">-(N162-N161)/(180*2*($E162-$E161))</f>
        <v>0</v>
      </c>
      <c r="P161" s="16">
        <f t="shared" ref="P161:P224" si="184">20*LOG(M161)</f>
        <v>0</v>
      </c>
      <c r="R161" s="13">
        <f t="shared" si="149"/>
        <v>1</v>
      </c>
      <c r="S161" s="13">
        <f t="shared" si="150"/>
        <v>0</v>
      </c>
      <c r="T161" s="13">
        <f t="shared" ref="T161:T224" si="185">SQRT(R161^2+S161^2)</f>
        <v>1</v>
      </c>
      <c r="U161" s="16">
        <f t="shared" ref="U161:U224" si="186">ATAN2(R161,S161)/PI()*180</f>
        <v>0</v>
      </c>
      <c r="V161" s="17">
        <f t="shared" ref="V161:V224" si="187">-(U162-U161)/(180*2*($E162-$E161))</f>
        <v>0</v>
      </c>
      <c r="W161" s="16">
        <f t="shared" ref="W161:W224" si="188">20*LOG(T161)</f>
        <v>0</v>
      </c>
      <c r="Y161" s="13">
        <f t="shared" si="151"/>
        <v>1</v>
      </c>
      <c r="Z161" s="13">
        <f t="shared" si="152"/>
        <v>0</v>
      </c>
      <c r="AA161" s="13">
        <f t="shared" ref="AA161:AA204" si="189">SQRT(Y161^2+Z161^2)</f>
        <v>1</v>
      </c>
      <c r="AB161" s="16">
        <f t="shared" ref="AB161:AB224" si="190">ATAN2(Y161,Z161)/PI()*180</f>
        <v>0</v>
      </c>
      <c r="AC161" s="17">
        <f t="shared" ref="AC161:AC224" si="191">-(AB162-AB161)/(180*2*($E162-$E161))</f>
        <v>0</v>
      </c>
      <c r="AD161" s="16">
        <f t="shared" ref="AD161:AD224" si="192">20*LOG(AA161)</f>
        <v>0</v>
      </c>
      <c r="AF161" s="13">
        <f t="shared" si="153"/>
        <v>1</v>
      </c>
      <c r="AG161" s="13">
        <f t="shared" si="154"/>
        <v>0</v>
      </c>
      <c r="AH161" s="13">
        <f t="shared" ref="AH161:AH204" si="193">SQRT(AF161^2+AG161^2)</f>
        <v>1</v>
      </c>
      <c r="AI161" s="16">
        <f t="shared" ref="AI161:AI224" si="194">ATAN2(AF161,AG161)/PI()*180</f>
        <v>0</v>
      </c>
      <c r="AJ161" s="17">
        <f t="shared" ref="AJ161:AJ224" si="195">-(AI162-AI161)/(180*2*($E162-$E161))</f>
        <v>0</v>
      </c>
      <c r="AK161" s="16">
        <f t="shared" ref="AK161:AK224" si="196">20*LOG(AH161)</f>
        <v>0</v>
      </c>
      <c r="AM161" s="13">
        <f t="shared" si="155"/>
        <v>1</v>
      </c>
      <c r="AN161" s="13">
        <f t="shared" si="156"/>
        <v>0</v>
      </c>
      <c r="AO161" s="13">
        <f t="shared" ref="AO161:AO204" si="197">SQRT(AM161^2+AN161^2)</f>
        <v>1</v>
      </c>
      <c r="AP161" s="16">
        <f t="shared" ref="AP161:AP224" si="198">ATAN2(AM161,AN161)/PI()*180</f>
        <v>0</v>
      </c>
      <c r="AQ161" s="17">
        <f t="shared" ref="AQ161:AQ224" si="199">-(AP162-AP161)/(180*2*($E162-$E161))</f>
        <v>0</v>
      </c>
      <c r="AR161" s="16">
        <f t="shared" ref="AR161:AR224" si="200">20*LOG(AO161)</f>
        <v>0</v>
      </c>
      <c r="AT161" s="13">
        <f t="shared" si="157"/>
        <v>1</v>
      </c>
      <c r="AU161" s="13">
        <f t="shared" si="158"/>
        <v>0</v>
      </c>
      <c r="AV161" s="13">
        <f t="shared" ref="AV161:AV204" si="201">SQRT(AT161^2+AU161^2)</f>
        <v>1</v>
      </c>
      <c r="AW161" s="16">
        <f t="shared" ref="AW161:AW224" si="202">ATAN2(AT161,AU161)/PI()*180</f>
        <v>0</v>
      </c>
      <c r="AX161" s="17">
        <f t="shared" ref="AX161:AX224" si="203">-(AW162-AW161)/(180*2*($E162-$E161))</f>
        <v>0</v>
      </c>
      <c r="AY161" s="16">
        <f t="shared" ref="AY161:AY224" si="204">20*LOG(AV161)</f>
        <v>0</v>
      </c>
      <c r="BA161" s="13">
        <f t="shared" si="159"/>
        <v>1</v>
      </c>
      <c r="BB161" s="13">
        <f t="shared" si="160"/>
        <v>0</v>
      </c>
      <c r="BC161" s="13">
        <f t="shared" ref="BC161:BC204" si="205">SQRT(BA161^2+BB161^2)</f>
        <v>1</v>
      </c>
      <c r="BD161" s="16">
        <f t="shared" ref="BD161:BD224" si="206">ATAN2(BA161,BB161)/PI()*180</f>
        <v>0</v>
      </c>
      <c r="BE161" s="17">
        <f t="shared" ref="BE161:BE224" si="207">-(BD162-BD161)/(180*2*($E162-$E161))</f>
        <v>0</v>
      </c>
      <c r="BF161" s="16">
        <f t="shared" ref="BF161:BF224" si="208">20*LOG(BC161)</f>
        <v>0</v>
      </c>
      <c r="BH161" s="13">
        <f t="shared" si="161"/>
        <v>1</v>
      </c>
      <c r="BI161" s="13">
        <f t="shared" si="162"/>
        <v>0</v>
      </c>
      <c r="BJ161" s="13">
        <f t="shared" ref="BJ161:BJ204" si="209">SQRT(BH161^2+BI161^2)</f>
        <v>1</v>
      </c>
      <c r="BK161" s="16">
        <f t="shared" ref="BK161:BK224" si="210">ATAN2(BH161,BI161)/PI()*180</f>
        <v>0</v>
      </c>
      <c r="BL161" s="17">
        <f t="shared" ref="BL161:BL224" si="211">-(BK162-BK161)/(180*2*($E162-$E161))</f>
        <v>0</v>
      </c>
      <c r="BM161" s="16">
        <f t="shared" ref="BM161:BM224" si="212">20*LOG(BJ161)</f>
        <v>0</v>
      </c>
      <c r="BO161" s="13">
        <f t="shared" si="163"/>
        <v>1</v>
      </c>
      <c r="BP161" s="13">
        <f t="shared" si="164"/>
        <v>0</v>
      </c>
      <c r="BQ161" s="13">
        <f t="shared" ref="BQ161:BQ204" si="213">SQRT(BO161^2+BP161^2)</f>
        <v>1</v>
      </c>
      <c r="BR161" s="16">
        <f t="shared" ref="BR161:BR224" si="214">ATAN2(BO161,BP161)/PI()*180</f>
        <v>0</v>
      </c>
      <c r="BS161" s="17">
        <f t="shared" ref="BS161:BS224" si="215">-(BR162-BR161)/(180*2*($E162-$E161))</f>
        <v>0</v>
      </c>
      <c r="BT161" s="16">
        <f t="shared" ref="BT161:BT224" si="216">20*LOG(BQ161)</f>
        <v>0</v>
      </c>
      <c r="BV161" s="13">
        <f t="shared" si="165"/>
        <v>1</v>
      </c>
      <c r="BW161" s="13">
        <f t="shared" si="166"/>
        <v>0</v>
      </c>
      <c r="BX161" s="13">
        <f t="shared" ref="BX161:BX204" si="217">SQRT(BV161^2+BW161^2)</f>
        <v>1</v>
      </c>
      <c r="BY161" s="16">
        <f t="shared" ref="BY161:BY224" si="218">ATAN2(BV161,BW161)/PI()*180</f>
        <v>0</v>
      </c>
      <c r="BZ161" s="17">
        <f t="shared" ref="BZ161:BZ224" si="219">-(BY162-BY161)/(180*2*($E162-$E161))</f>
        <v>0</v>
      </c>
      <c r="CA161" s="16">
        <f t="shared" ref="CA161:CA224" si="220">20*LOG(BX161)</f>
        <v>0</v>
      </c>
      <c r="CC161" s="13">
        <f t="shared" si="167"/>
        <v>1</v>
      </c>
      <c r="CD161" s="13">
        <f t="shared" si="168"/>
        <v>0</v>
      </c>
      <c r="CE161" s="13">
        <f t="shared" ref="CE161:CE204" si="221">SQRT(CC161^2+CD161^2)</f>
        <v>1</v>
      </c>
      <c r="CF161" s="16">
        <f t="shared" ref="CF161:CF224" si="222">ATAN2(CC161,CD161)/PI()*180</f>
        <v>0</v>
      </c>
      <c r="CG161" s="17">
        <f t="shared" ref="CG161:CG224" si="223">-(CF162-CF161)/(180*2*($E162-$E161))</f>
        <v>0</v>
      </c>
      <c r="CH161" s="16">
        <f t="shared" ref="CH161:CH224" si="224">20*LOG(CE161)</f>
        <v>0</v>
      </c>
      <c r="CJ161" s="13">
        <f t="shared" si="169"/>
        <v>1</v>
      </c>
      <c r="CK161" s="13">
        <f t="shared" si="170"/>
        <v>0</v>
      </c>
      <c r="CL161" s="13">
        <f t="shared" ref="CL161:CL204" si="225">SQRT(CJ161^2+CK161^2)</f>
        <v>1</v>
      </c>
      <c r="CM161" s="16">
        <f t="shared" ref="CM161:CM224" si="226">ATAN2(CJ161,CK161)/PI()*180</f>
        <v>0</v>
      </c>
      <c r="CN161" s="17">
        <f t="shared" ref="CN161:CN224" si="227">-(CM162-CM161)/(180*2*($E162-$E161))</f>
        <v>0</v>
      </c>
      <c r="CO161" s="16">
        <f t="shared" ref="CO161:CO224" si="228">20*LOG(CL161)</f>
        <v>0</v>
      </c>
      <c r="CQ161" s="16">
        <f t="shared" si="171"/>
        <v>0</v>
      </c>
      <c r="CR161" s="16">
        <f>CQ161-ROUNDDOWN(コマンド生成ツール!$D$25,0)</f>
        <v>0</v>
      </c>
      <c r="CS161" s="16">
        <v>8</v>
      </c>
    </row>
    <row r="162" spans="2:97" x14ac:dyDescent="0.15">
      <c r="B162" s="8">
        <f t="shared" si="172"/>
        <v>129</v>
      </c>
      <c r="C162" s="8">
        <f t="shared" si="174"/>
        <v>1</v>
      </c>
      <c r="D162" s="8">
        <f t="shared" si="175"/>
        <v>29</v>
      </c>
      <c r="E162" s="16">
        <f t="shared" si="176"/>
        <v>389.96891995160905</v>
      </c>
      <c r="F162" s="13">
        <f t="shared" si="177"/>
        <v>0.99869739437463034</v>
      </c>
      <c r="G162" s="13">
        <f t="shared" si="178"/>
        <v>5.1024645705033241E-2</v>
      </c>
      <c r="H162" s="13">
        <f t="shared" si="179"/>
        <v>0.99479297106135167</v>
      </c>
      <c r="I162" s="13">
        <f t="shared" si="180"/>
        <v>0.10191636142901074</v>
      </c>
      <c r="K162" s="13">
        <f t="shared" si="181"/>
        <v>1</v>
      </c>
      <c r="L162" s="13">
        <f t="shared" si="182"/>
        <v>0</v>
      </c>
      <c r="M162" s="13">
        <f t="shared" si="173"/>
        <v>1</v>
      </c>
      <c r="N162" s="16">
        <f t="shared" ref="N162:N225" si="229">ATAN2(K162,L162)/PI()*180</f>
        <v>0</v>
      </c>
      <c r="O162" s="17">
        <f t="shared" si="183"/>
        <v>0</v>
      </c>
      <c r="P162" s="16">
        <f t="shared" si="184"/>
        <v>0</v>
      </c>
      <c r="R162" s="13">
        <f t="shared" ref="R162:R225" si="230">((R$26+R$27*$F162+R$28*$H162)*(1-R$29*$F162-R$30*$H162)-(R$27*$G162+R$28*$I162)*(R$29*$G162+R$30*$I162))/((1-R$29*$F162-R$30*$H162)^2+(R$29*$G162+R$30*$I162)^2)</f>
        <v>1</v>
      </c>
      <c r="S162" s="13">
        <f t="shared" ref="S162:S225" si="231">(-(R$26+R$27*$F162+R$28*$H162)*(R$29*$G162+R$30*$I162)-(R$27*$G162+R$28*$I162)*(1-R$29*$F162-R$30*$H162))/((1-R$29*$F162-R$30*$H162)^2+(R$29*$G162+R$30*$I162)^2)</f>
        <v>0</v>
      </c>
      <c r="T162" s="13">
        <f t="shared" si="185"/>
        <v>1</v>
      </c>
      <c r="U162" s="16">
        <f t="shared" si="186"/>
        <v>0</v>
      </c>
      <c r="V162" s="17">
        <f t="shared" si="187"/>
        <v>0</v>
      </c>
      <c r="W162" s="16">
        <f t="shared" si="188"/>
        <v>0</v>
      </c>
      <c r="Y162" s="13">
        <f t="shared" ref="Y162:Y225" si="232">((Y$26+Y$27*$F162+Y$28*$H162)*(1-Y$29*$F162-Y$30*$H162)-(Y$27*$G162+Y$28*$I162)*(Y$29*$G162+Y$30*$I162))/((1-Y$29*$F162-Y$30*$H162)^2+(Y$29*$G162+Y$30*$I162)^2)</f>
        <v>1</v>
      </c>
      <c r="Z162" s="13">
        <f t="shared" ref="Z162:Z225" si="233">(-(Y$26+Y$27*$F162+Y$28*$H162)*(Y$29*$G162+Y$30*$I162)-(Y$27*$G162+Y$28*$I162)*(1-Y$29*$F162-Y$30*$H162))/((1-Y$29*$F162-Y$30*$H162)^2+(Y$29*$G162+Y$30*$I162)^2)</f>
        <v>0</v>
      </c>
      <c r="AA162" s="13">
        <f t="shared" si="189"/>
        <v>1</v>
      </c>
      <c r="AB162" s="16">
        <f t="shared" si="190"/>
        <v>0</v>
      </c>
      <c r="AC162" s="17">
        <f t="shared" si="191"/>
        <v>0</v>
      </c>
      <c r="AD162" s="16">
        <f t="shared" si="192"/>
        <v>0</v>
      </c>
      <c r="AF162" s="13">
        <f t="shared" ref="AF162:AF225" si="234">((AF$26+AF$27*$F162+AF$28*$H162)*(1-AF$29*$F162-AF$30*$H162)-(AF$27*$G162+AF$28*$I162)*(AF$29*$G162+AF$30*$I162))/((1-AF$29*$F162-AF$30*$H162)^2+(AF$29*$G162+AF$30*$I162)^2)</f>
        <v>1</v>
      </c>
      <c r="AG162" s="13">
        <f t="shared" ref="AG162:AG225" si="235">(-(AF$26+AF$27*$F162+AF$28*$H162)*(AF$29*$G162+AF$30*$I162)-(AF$27*$G162+AF$28*$I162)*(1-AF$29*$F162-AF$30*$H162))/((1-AF$29*$F162-AF$30*$H162)^2+(AF$29*$G162+AF$30*$I162)^2)</f>
        <v>0</v>
      </c>
      <c r="AH162" s="13">
        <f t="shared" si="193"/>
        <v>1</v>
      </c>
      <c r="AI162" s="16">
        <f t="shared" si="194"/>
        <v>0</v>
      </c>
      <c r="AJ162" s="17">
        <f t="shared" si="195"/>
        <v>0</v>
      </c>
      <c r="AK162" s="16">
        <f t="shared" si="196"/>
        <v>0</v>
      </c>
      <c r="AM162" s="13">
        <f t="shared" ref="AM162:AM225" si="236">((AM$26+AM$27*$F162+AM$28*$H162)*(1-AM$29*$F162-AM$30*$H162)-(AM$27*$G162+AM$28*$I162)*(AM$29*$G162+AM$30*$I162))/((1-AM$29*$F162-AM$30*$H162)^2+(AM$29*$G162+AM$30*$I162)^2)</f>
        <v>1</v>
      </c>
      <c r="AN162" s="13">
        <f t="shared" ref="AN162:AN225" si="237">(-(AM$26+AM$27*$F162+AM$28*$H162)*(AM$29*$G162+AM$30*$I162)-(AM$27*$G162+AM$28*$I162)*(1-AM$29*$F162-AM$30*$H162))/((1-AM$29*$F162-AM$30*$H162)^2+(AM$29*$G162+AM$30*$I162)^2)</f>
        <v>0</v>
      </c>
      <c r="AO162" s="13">
        <f t="shared" si="197"/>
        <v>1</v>
      </c>
      <c r="AP162" s="16">
        <f t="shared" si="198"/>
        <v>0</v>
      </c>
      <c r="AQ162" s="17">
        <f t="shared" si="199"/>
        <v>0</v>
      </c>
      <c r="AR162" s="16">
        <f t="shared" si="200"/>
        <v>0</v>
      </c>
      <c r="AT162" s="13">
        <f t="shared" ref="AT162:AT225" si="238">((AT$26+AT$27*$F162+AT$28*$H162)*(1-AT$29*$F162-AT$30*$H162)-(AT$27*$G162+AT$28*$I162)*(AT$29*$G162+AT$30*$I162))/((1-AT$29*$F162-AT$30*$H162)^2+(AT$29*$G162+AT$30*$I162)^2)</f>
        <v>1</v>
      </c>
      <c r="AU162" s="13">
        <f t="shared" ref="AU162:AU225" si="239">(-(AT$26+AT$27*$F162+AT$28*$H162)*(AT$29*$G162+AT$30*$I162)-(AT$27*$G162+AT$28*$I162)*(1-AT$29*$F162-AT$30*$H162))/((1-AT$29*$F162-AT$30*$H162)^2+(AT$29*$G162+AT$30*$I162)^2)</f>
        <v>0</v>
      </c>
      <c r="AV162" s="13">
        <f t="shared" si="201"/>
        <v>1</v>
      </c>
      <c r="AW162" s="16">
        <f t="shared" si="202"/>
        <v>0</v>
      </c>
      <c r="AX162" s="17">
        <f t="shared" si="203"/>
        <v>0</v>
      </c>
      <c r="AY162" s="16">
        <f t="shared" si="204"/>
        <v>0</v>
      </c>
      <c r="BA162" s="13">
        <f t="shared" ref="BA162:BA225" si="240">((BA$26+BA$27*$F162+BA$28*$H162)*(1-BA$29*$F162-BA$30*$H162)-(BA$27*$G162+BA$28*$I162)*(BA$29*$G162+BA$30*$I162))/((1-BA$29*$F162-BA$30*$H162)^2+(BA$29*$G162+BA$30*$I162)^2)</f>
        <v>1</v>
      </c>
      <c r="BB162" s="13">
        <f t="shared" ref="BB162:BB225" si="241">(-(BA$26+BA$27*$F162+BA$28*$H162)*(BA$29*$G162+BA$30*$I162)-(BA$27*$G162+BA$28*$I162)*(1-BA$29*$F162-BA$30*$H162))/((1-BA$29*$F162-BA$30*$H162)^2+(BA$29*$G162+BA$30*$I162)^2)</f>
        <v>0</v>
      </c>
      <c r="BC162" s="13">
        <f t="shared" si="205"/>
        <v>1</v>
      </c>
      <c r="BD162" s="16">
        <f t="shared" si="206"/>
        <v>0</v>
      </c>
      <c r="BE162" s="17">
        <f t="shared" si="207"/>
        <v>0</v>
      </c>
      <c r="BF162" s="16">
        <f t="shared" si="208"/>
        <v>0</v>
      </c>
      <c r="BH162" s="13">
        <f t="shared" ref="BH162:BH225" si="242">((BH$26+BH$27*$F162+BH$28*$H162)*(1-BH$29*$F162-BH$30*$H162)-(BH$27*$G162+BH$28*$I162)*(BH$29*$G162+BH$30*$I162))/((1-BH$29*$F162-BH$30*$H162)^2+(BH$29*$G162+BH$30*$I162)^2)</f>
        <v>1</v>
      </c>
      <c r="BI162" s="13">
        <f t="shared" ref="BI162:BI225" si="243">(-(BH$26+BH$27*$F162+BH$28*$H162)*(BH$29*$G162+BH$30*$I162)-(BH$27*$G162+BH$28*$I162)*(1-BH$29*$F162-BH$30*$H162))/((1-BH$29*$F162-BH$30*$H162)^2+(BH$29*$G162+BH$30*$I162)^2)</f>
        <v>0</v>
      </c>
      <c r="BJ162" s="13">
        <f t="shared" si="209"/>
        <v>1</v>
      </c>
      <c r="BK162" s="16">
        <f t="shared" si="210"/>
        <v>0</v>
      </c>
      <c r="BL162" s="17">
        <f t="shared" si="211"/>
        <v>0</v>
      </c>
      <c r="BM162" s="16">
        <f t="shared" si="212"/>
        <v>0</v>
      </c>
      <c r="BO162" s="13">
        <f t="shared" ref="BO162:BO225" si="244">((BO$26+BO$27*$F162+BO$28*$H162)*(1-BO$29*$F162-BO$30*$H162)-(BO$27*$G162+BO$28*$I162)*(BO$29*$G162+BO$30*$I162))/((1-BO$29*$F162-BO$30*$H162)^2+(BO$29*$G162+BO$30*$I162)^2)</f>
        <v>1</v>
      </c>
      <c r="BP162" s="13">
        <f t="shared" ref="BP162:BP225" si="245">(-(BO$26+BO$27*$F162+BO$28*$H162)*(BO$29*$G162+BO$30*$I162)-(BO$27*$G162+BO$28*$I162)*(1-BO$29*$F162-BO$30*$H162))/((1-BO$29*$F162-BO$30*$H162)^2+(BO$29*$G162+BO$30*$I162)^2)</f>
        <v>0</v>
      </c>
      <c r="BQ162" s="13">
        <f t="shared" si="213"/>
        <v>1</v>
      </c>
      <c r="BR162" s="16">
        <f t="shared" si="214"/>
        <v>0</v>
      </c>
      <c r="BS162" s="17">
        <f t="shared" si="215"/>
        <v>0</v>
      </c>
      <c r="BT162" s="16">
        <f t="shared" si="216"/>
        <v>0</v>
      </c>
      <c r="BV162" s="13">
        <f t="shared" ref="BV162:BV225" si="246">((BV$26+BV$27*$F162+BV$28*$H162)*(1-BV$29*$F162-BV$30*$H162)-(BV$27*$G162+BV$28*$I162)*(BV$29*$G162+BV$30*$I162))/((1-BV$29*$F162-BV$30*$H162)^2+(BV$29*$G162+BV$30*$I162)^2)</f>
        <v>1</v>
      </c>
      <c r="BW162" s="13">
        <f t="shared" ref="BW162:BW225" si="247">(-(BV$26+BV$27*$F162+BV$28*$H162)*(BV$29*$G162+BV$30*$I162)-(BV$27*$G162+BV$28*$I162)*(1-BV$29*$F162-BV$30*$H162))/((1-BV$29*$F162-BV$30*$H162)^2+(BV$29*$G162+BV$30*$I162)^2)</f>
        <v>0</v>
      </c>
      <c r="BX162" s="13">
        <f t="shared" si="217"/>
        <v>1</v>
      </c>
      <c r="BY162" s="16">
        <f t="shared" si="218"/>
        <v>0</v>
      </c>
      <c r="BZ162" s="17">
        <f t="shared" si="219"/>
        <v>0</v>
      </c>
      <c r="CA162" s="16">
        <f t="shared" si="220"/>
        <v>0</v>
      </c>
      <c r="CC162" s="13">
        <f t="shared" ref="CC162:CC225" si="248">((CC$26+CC$27*$F162+CC$28*$H162)*(1-CC$29*$F162-CC$30*$H162)-(CC$27*$G162+CC$28*$I162)*(CC$29*$G162+CC$30*$I162))/((1-CC$29*$F162-CC$30*$H162)^2+(CC$29*$G162+CC$30*$I162)^2)</f>
        <v>1</v>
      </c>
      <c r="CD162" s="13">
        <f t="shared" ref="CD162:CD225" si="249">(-(CC$26+CC$27*$F162+CC$28*$H162)*(CC$29*$G162+CC$30*$I162)-(CC$27*$G162+CC$28*$I162)*(1-CC$29*$F162-CC$30*$H162))/((1-CC$29*$F162-CC$30*$H162)^2+(CC$29*$G162+CC$30*$I162)^2)</f>
        <v>0</v>
      </c>
      <c r="CE162" s="13">
        <f t="shared" si="221"/>
        <v>1</v>
      </c>
      <c r="CF162" s="16">
        <f t="shared" si="222"/>
        <v>0</v>
      </c>
      <c r="CG162" s="17">
        <f t="shared" si="223"/>
        <v>0</v>
      </c>
      <c r="CH162" s="16">
        <f t="shared" si="224"/>
        <v>0</v>
      </c>
      <c r="CJ162" s="13">
        <f t="shared" ref="CJ162:CJ225" si="250">((CJ$26+CJ$27*$F162+CJ$28*$H162)*(1-CJ$29*$F162-CJ$30*$H162)-(CJ$27*$G162+CJ$28*$I162)*(CJ$29*$G162+CJ$30*$I162))/((1-CJ$29*$F162-CJ$30*$H162)^2+(CJ$29*$G162+CJ$30*$I162)^2)</f>
        <v>1</v>
      </c>
      <c r="CK162" s="13">
        <f t="shared" ref="CK162:CK225" si="251">(-(CJ$26+CJ$27*$F162+CJ$28*$H162)*(CJ$29*$G162+CJ$30*$I162)-(CJ$27*$G162+CJ$28*$I162)*(1-CJ$29*$F162-CJ$30*$H162))/((1-CJ$29*$F162-CJ$30*$H162)^2+(CJ$29*$G162+CJ$30*$I162)^2)</f>
        <v>0</v>
      </c>
      <c r="CL162" s="13">
        <f t="shared" si="225"/>
        <v>1</v>
      </c>
      <c r="CM162" s="16">
        <f t="shared" si="226"/>
        <v>0</v>
      </c>
      <c r="CN162" s="17">
        <f t="shared" si="227"/>
        <v>0</v>
      </c>
      <c r="CO162" s="16">
        <f t="shared" si="228"/>
        <v>0</v>
      </c>
      <c r="CQ162" s="16">
        <f t="shared" ref="CQ162:CQ225" si="252">P162+W162+AD162+AK162+AR162+AY162+BF162+BM162+BT162+CA162+CH162+CO162</f>
        <v>0</v>
      </c>
      <c r="CR162" s="16">
        <f>CQ162-ROUNDDOWN(コマンド生成ツール!$D$25,0)</f>
        <v>0</v>
      </c>
      <c r="CS162" s="16">
        <v>8</v>
      </c>
    </row>
    <row r="163" spans="2:97" x14ac:dyDescent="0.15">
      <c r="B163" s="8">
        <f t="shared" ref="B163:B226" si="253">B162+1</f>
        <v>130</v>
      </c>
      <c r="C163" s="8">
        <f t="shared" si="174"/>
        <v>1</v>
      </c>
      <c r="D163" s="8">
        <f t="shared" si="175"/>
        <v>30</v>
      </c>
      <c r="E163" s="16">
        <f t="shared" si="176"/>
        <v>399.05246299377598</v>
      </c>
      <c r="F163" s="13">
        <f t="shared" si="177"/>
        <v>0.9986360184223313</v>
      </c>
      <c r="G163" s="13">
        <f t="shared" si="178"/>
        <v>5.2212093518581713E-2</v>
      </c>
      <c r="H163" s="13">
        <f t="shared" si="179"/>
        <v>0.99454779458081377</v>
      </c>
      <c r="I163" s="13">
        <f t="shared" si="180"/>
        <v>0.10428175436978171</v>
      </c>
      <c r="K163" s="13">
        <f t="shared" si="181"/>
        <v>1</v>
      </c>
      <c r="L163" s="13">
        <f t="shared" si="182"/>
        <v>0</v>
      </c>
      <c r="M163" s="13">
        <f t="shared" ref="M163:M226" si="254">SQRT(K163^2+L163^2)</f>
        <v>1</v>
      </c>
      <c r="N163" s="16">
        <f t="shared" si="229"/>
        <v>0</v>
      </c>
      <c r="O163" s="17">
        <f t="shared" si="183"/>
        <v>0</v>
      </c>
      <c r="P163" s="16">
        <f t="shared" si="184"/>
        <v>0</v>
      </c>
      <c r="R163" s="13">
        <f t="shared" si="230"/>
        <v>1</v>
      </c>
      <c r="S163" s="13">
        <f t="shared" si="231"/>
        <v>0</v>
      </c>
      <c r="T163" s="13">
        <f t="shared" si="185"/>
        <v>1</v>
      </c>
      <c r="U163" s="16">
        <f t="shared" si="186"/>
        <v>0</v>
      </c>
      <c r="V163" s="17">
        <f t="shared" si="187"/>
        <v>0</v>
      </c>
      <c r="W163" s="16">
        <f t="shared" si="188"/>
        <v>0</v>
      </c>
      <c r="Y163" s="13">
        <f t="shared" si="232"/>
        <v>1</v>
      </c>
      <c r="Z163" s="13">
        <f t="shared" si="233"/>
        <v>0</v>
      </c>
      <c r="AA163" s="13">
        <f t="shared" si="189"/>
        <v>1</v>
      </c>
      <c r="AB163" s="16">
        <f t="shared" si="190"/>
        <v>0</v>
      </c>
      <c r="AC163" s="17">
        <f t="shared" si="191"/>
        <v>0</v>
      </c>
      <c r="AD163" s="16">
        <f t="shared" si="192"/>
        <v>0</v>
      </c>
      <c r="AF163" s="13">
        <f t="shared" si="234"/>
        <v>1</v>
      </c>
      <c r="AG163" s="13">
        <f t="shared" si="235"/>
        <v>0</v>
      </c>
      <c r="AH163" s="13">
        <f t="shared" si="193"/>
        <v>1</v>
      </c>
      <c r="AI163" s="16">
        <f t="shared" si="194"/>
        <v>0</v>
      </c>
      <c r="AJ163" s="17">
        <f t="shared" si="195"/>
        <v>0</v>
      </c>
      <c r="AK163" s="16">
        <f t="shared" si="196"/>
        <v>0</v>
      </c>
      <c r="AM163" s="13">
        <f t="shared" si="236"/>
        <v>1</v>
      </c>
      <c r="AN163" s="13">
        <f t="shared" si="237"/>
        <v>0</v>
      </c>
      <c r="AO163" s="13">
        <f t="shared" si="197"/>
        <v>1</v>
      </c>
      <c r="AP163" s="16">
        <f t="shared" si="198"/>
        <v>0</v>
      </c>
      <c r="AQ163" s="17">
        <f t="shared" si="199"/>
        <v>0</v>
      </c>
      <c r="AR163" s="16">
        <f t="shared" si="200"/>
        <v>0</v>
      </c>
      <c r="AT163" s="13">
        <f t="shared" si="238"/>
        <v>1</v>
      </c>
      <c r="AU163" s="13">
        <f t="shared" si="239"/>
        <v>0</v>
      </c>
      <c r="AV163" s="13">
        <f t="shared" si="201"/>
        <v>1</v>
      </c>
      <c r="AW163" s="16">
        <f t="shared" si="202"/>
        <v>0</v>
      </c>
      <c r="AX163" s="17">
        <f t="shared" si="203"/>
        <v>0</v>
      </c>
      <c r="AY163" s="16">
        <f t="shared" si="204"/>
        <v>0</v>
      </c>
      <c r="BA163" s="13">
        <f t="shared" si="240"/>
        <v>1</v>
      </c>
      <c r="BB163" s="13">
        <f t="shared" si="241"/>
        <v>0</v>
      </c>
      <c r="BC163" s="13">
        <f t="shared" si="205"/>
        <v>1</v>
      </c>
      <c r="BD163" s="16">
        <f t="shared" si="206"/>
        <v>0</v>
      </c>
      <c r="BE163" s="17">
        <f t="shared" si="207"/>
        <v>0</v>
      </c>
      <c r="BF163" s="16">
        <f t="shared" si="208"/>
        <v>0</v>
      </c>
      <c r="BH163" s="13">
        <f t="shared" si="242"/>
        <v>1</v>
      </c>
      <c r="BI163" s="13">
        <f t="shared" si="243"/>
        <v>0</v>
      </c>
      <c r="BJ163" s="13">
        <f t="shared" si="209"/>
        <v>1</v>
      </c>
      <c r="BK163" s="16">
        <f t="shared" si="210"/>
        <v>0</v>
      </c>
      <c r="BL163" s="17">
        <f t="shared" si="211"/>
        <v>0</v>
      </c>
      <c r="BM163" s="16">
        <f t="shared" si="212"/>
        <v>0</v>
      </c>
      <c r="BO163" s="13">
        <f t="shared" si="244"/>
        <v>1</v>
      </c>
      <c r="BP163" s="13">
        <f t="shared" si="245"/>
        <v>0</v>
      </c>
      <c r="BQ163" s="13">
        <f t="shared" si="213"/>
        <v>1</v>
      </c>
      <c r="BR163" s="16">
        <f t="shared" si="214"/>
        <v>0</v>
      </c>
      <c r="BS163" s="17">
        <f t="shared" si="215"/>
        <v>0</v>
      </c>
      <c r="BT163" s="16">
        <f t="shared" si="216"/>
        <v>0</v>
      </c>
      <c r="BV163" s="13">
        <f t="shared" si="246"/>
        <v>1</v>
      </c>
      <c r="BW163" s="13">
        <f t="shared" si="247"/>
        <v>0</v>
      </c>
      <c r="BX163" s="13">
        <f t="shared" si="217"/>
        <v>1</v>
      </c>
      <c r="BY163" s="16">
        <f t="shared" si="218"/>
        <v>0</v>
      </c>
      <c r="BZ163" s="17">
        <f t="shared" si="219"/>
        <v>0</v>
      </c>
      <c r="CA163" s="16">
        <f t="shared" si="220"/>
        <v>0</v>
      </c>
      <c r="CC163" s="13">
        <f t="shared" si="248"/>
        <v>1</v>
      </c>
      <c r="CD163" s="13">
        <f t="shared" si="249"/>
        <v>0</v>
      </c>
      <c r="CE163" s="13">
        <f t="shared" si="221"/>
        <v>1</v>
      </c>
      <c r="CF163" s="16">
        <f t="shared" si="222"/>
        <v>0</v>
      </c>
      <c r="CG163" s="17">
        <f t="shared" si="223"/>
        <v>0</v>
      </c>
      <c r="CH163" s="16">
        <f t="shared" si="224"/>
        <v>0</v>
      </c>
      <c r="CJ163" s="13">
        <f t="shared" si="250"/>
        <v>1</v>
      </c>
      <c r="CK163" s="13">
        <f t="shared" si="251"/>
        <v>0</v>
      </c>
      <c r="CL163" s="13">
        <f t="shared" si="225"/>
        <v>1</v>
      </c>
      <c r="CM163" s="16">
        <f t="shared" si="226"/>
        <v>0</v>
      </c>
      <c r="CN163" s="17">
        <f t="shared" si="227"/>
        <v>0</v>
      </c>
      <c r="CO163" s="16">
        <f t="shared" si="228"/>
        <v>0</v>
      </c>
      <c r="CQ163" s="16">
        <f t="shared" si="252"/>
        <v>0</v>
      </c>
      <c r="CR163" s="16">
        <f>CQ163-ROUNDDOWN(コマンド生成ツール!$D$25,0)</f>
        <v>0</v>
      </c>
      <c r="CS163" s="16">
        <v>8</v>
      </c>
    </row>
    <row r="164" spans="2:97" x14ac:dyDescent="0.15">
      <c r="B164" s="8">
        <f t="shared" si="253"/>
        <v>131</v>
      </c>
      <c r="C164" s="8">
        <f t="shared" si="174"/>
        <v>1</v>
      </c>
      <c r="D164" s="8">
        <f t="shared" si="175"/>
        <v>31</v>
      </c>
      <c r="E164" s="16">
        <f t="shared" si="176"/>
        <v>408.34758893390591</v>
      </c>
      <c r="F164" s="13">
        <f t="shared" si="177"/>
        <v>0.99857175125717512</v>
      </c>
      <c r="G164" s="13">
        <f t="shared" si="178"/>
        <v>5.3427124114801293E-2</v>
      </c>
      <c r="H164" s="13">
        <f t="shared" si="179"/>
        <v>0.99429108481764328</v>
      </c>
      <c r="I164" s="13">
        <f t="shared" si="180"/>
        <v>0.10670163378390317</v>
      </c>
      <c r="K164" s="13">
        <f t="shared" si="181"/>
        <v>1</v>
      </c>
      <c r="L164" s="13">
        <f t="shared" si="182"/>
        <v>0</v>
      </c>
      <c r="M164" s="13">
        <f t="shared" si="254"/>
        <v>1</v>
      </c>
      <c r="N164" s="16">
        <f t="shared" si="229"/>
        <v>0</v>
      </c>
      <c r="O164" s="17">
        <f t="shared" si="183"/>
        <v>0</v>
      </c>
      <c r="P164" s="16">
        <f t="shared" si="184"/>
        <v>0</v>
      </c>
      <c r="R164" s="13">
        <f t="shared" si="230"/>
        <v>1</v>
      </c>
      <c r="S164" s="13">
        <f t="shared" si="231"/>
        <v>0</v>
      </c>
      <c r="T164" s="13">
        <f t="shared" si="185"/>
        <v>1</v>
      </c>
      <c r="U164" s="16">
        <f t="shared" si="186"/>
        <v>0</v>
      </c>
      <c r="V164" s="17">
        <f t="shared" si="187"/>
        <v>0</v>
      </c>
      <c r="W164" s="16">
        <f t="shared" si="188"/>
        <v>0</v>
      </c>
      <c r="Y164" s="13">
        <f t="shared" si="232"/>
        <v>1</v>
      </c>
      <c r="Z164" s="13">
        <f t="shared" si="233"/>
        <v>0</v>
      </c>
      <c r="AA164" s="13">
        <f t="shared" si="189"/>
        <v>1</v>
      </c>
      <c r="AB164" s="16">
        <f t="shared" si="190"/>
        <v>0</v>
      </c>
      <c r="AC164" s="17">
        <f t="shared" si="191"/>
        <v>0</v>
      </c>
      <c r="AD164" s="16">
        <f t="shared" si="192"/>
        <v>0</v>
      </c>
      <c r="AF164" s="13">
        <f t="shared" si="234"/>
        <v>1</v>
      </c>
      <c r="AG164" s="13">
        <f t="shared" si="235"/>
        <v>0</v>
      </c>
      <c r="AH164" s="13">
        <f t="shared" si="193"/>
        <v>1</v>
      </c>
      <c r="AI164" s="16">
        <f t="shared" si="194"/>
        <v>0</v>
      </c>
      <c r="AJ164" s="17">
        <f t="shared" si="195"/>
        <v>0</v>
      </c>
      <c r="AK164" s="16">
        <f t="shared" si="196"/>
        <v>0</v>
      </c>
      <c r="AM164" s="13">
        <f t="shared" si="236"/>
        <v>1</v>
      </c>
      <c r="AN164" s="13">
        <f t="shared" si="237"/>
        <v>0</v>
      </c>
      <c r="AO164" s="13">
        <f t="shared" si="197"/>
        <v>1</v>
      </c>
      <c r="AP164" s="16">
        <f t="shared" si="198"/>
        <v>0</v>
      </c>
      <c r="AQ164" s="17">
        <f t="shared" si="199"/>
        <v>0</v>
      </c>
      <c r="AR164" s="16">
        <f t="shared" si="200"/>
        <v>0</v>
      </c>
      <c r="AT164" s="13">
        <f t="shared" si="238"/>
        <v>1</v>
      </c>
      <c r="AU164" s="13">
        <f t="shared" si="239"/>
        <v>0</v>
      </c>
      <c r="AV164" s="13">
        <f t="shared" si="201"/>
        <v>1</v>
      </c>
      <c r="AW164" s="16">
        <f t="shared" si="202"/>
        <v>0</v>
      </c>
      <c r="AX164" s="17">
        <f t="shared" si="203"/>
        <v>0</v>
      </c>
      <c r="AY164" s="16">
        <f t="shared" si="204"/>
        <v>0</v>
      </c>
      <c r="BA164" s="13">
        <f t="shared" si="240"/>
        <v>1</v>
      </c>
      <c r="BB164" s="13">
        <f t="shared" si="241"/>
        <v>0</v>
      </c>
      <c r="BC164" s="13">
        <f t="shared" si="205"/>
        <v>1</v>
      </c>
      <c r="BD164" s="16">
        <f t="shared" si="206"/>
        <v>0</v>
      </c>
      <c r="BE164" s="17">
        <f t="shared" si="207"/>
        <v>0</v>
      </c>
      <c r="BF164" s="16">
        <f t="shared" si="208"/>
        <v>0</v>
      </c>
      <c r="BH164" s="13">
        <f t="shared" si="242"/>
        <v>1</v>
      </c>
      <c r="BI164" s="13">
        <f t="shared" si="243"/>
        <v>0</v>
      </c>
      <c r="BJ164" s="13">
        <f t="shared" si="209"/>
        <v>1</v>
      </c>
      <c r="BK164" s="16">
        <f t="shared" si="210"/>
        <v>0</v>
      </c>
      <c r="BL164" s="17">
        <f t="shared" si="211"/>
        <v>0</v>
      </c>
      <c r="BM164" s="16">
        <f t="shared" si="212"/>
        <v>0</v>
      </c>
      <c r="BO164" s="13">
        <f t="shared" si="244"/>
        <v>1</v>
      </c>
      <c r="BP164" s="13">
        <f t="shared" si="245"/>
        <v>0</v>
      </c>
      <c r="BQ164" s="13">
        <f t="shared" si="213"/>
        <v>1</v>
      </c>
      <c r="BR164" s="16">
        <f t="shared" si="214"/>
        <v>0</v>
      </c>
      <c r="BS164" s="17">
        <f t="shared" si="215"/>
        <v>0</v>
      </c>
      <c r="BT164" s="16">
        <f t="shared" si="216"/>
        <v>0</v>
      </c>
      <c r="BV164" s="13">
        <f t="shared" si="246"/>
        <v>1</v>
      </c>
      <c r="BW164" s="13">
        <f t="shared" si="247"/>
        <v>0</v>
      </c>
      <c r="BX164" s="13">
        <f t="shared" si="217"/>
        <v>1</v>
      </c>
      <c r="BY164" s="16">
        <f t="shared" si="218"/>
        <v>0</v>
      </c>
      <c r="BZ164" s="17">
        <f t="shared" si="219"/>
        <v>0</v>
      </c>
      <c r="CA164" s="16">
        <f t="shared" si="220"/>
        <v>0</v>
      </c>
      <c r="CC164" s="13">
        <f t="shared" si="248"/>
        <v>1</v>
      </c>
      <c r="CD164" s="13">
        <f t="shared" si="249"/>
        <v>0</v>
      </c>
      <c r="CE164" s="13">
        <f t="shared" si="221"/>
        <v>1</v>
      </c>
      <c r="CF164" s="16">
        <f t="shared" si="222"/>
        <v>0</v>
      </c>
      <c r="CG164" s="17">
        <f t="shared" si="223"/>
        <v>0</v>
      </c>
      <c r="CH164" s="16">
        <f t="shared" si="224"/>
        <v>0</v>
      </c>
      <c r="CJ164" s="13">
        <f t="shared" si="250"/>
        <v>1</v>
      </c>
      <c r="CK164" s="13">
        <f t="shared" si="251"/>
        <v>0</v>
      </c>
      <c r="CL164" s="13">
        <f t="shared" si="225"/>
        <v>1</v>
      </c>
      <c r="CM164" s="16">
        <f t="shared" si="226"/>
        <v>0</v>
      </c>
      <c r="CN164" s="17">
        <f t="shared" si="227"/>
        <v>0</v>
      </c>
      <c r="CO164" s="16">
        <f t="shared" si="228"/>
        <v>0</v>
      </c>
      <c r="CQ164" s="16">
        <f t="shared" si="252"/>
        <v>0</v>
      </c>
      <c r="CR164" s="16">
        <f>CQ164-ROUNDDOWN(コマンド生成ツール!$D$25,0)</f>
        <v>0</v>
      </c>
      <c r="CS164" s="16">
        <v>8</v>
      </c>
    </row>
    <row r="165" spans="2:97" x14ac:dyDescent="0.15">
      <c r="B165" s="8">
        <f t="shared" si="253"/>
        <v>132</v>
      </c>
      <c r="C165" s="8">
        <f t="shared" si="174"/>
        <v>1</v>
      </c>
      <c r="D165" s="8">
        <f t="shared" si="175"/>
        <v>32</v>
      </c>
      <c r="E165" s="16">
        <f t="shared" si="176"/>
        <v>417.85922617080791</v>
      </c>
      <c r="F165" s="13">
        <f t="shared" si="177"/>
        <v>0.99850445675040189</v>
      </c>
      <c r="G165" s="13">
        <f t="shared" si="178"/>
        <v>5.4670374514765981E-2</v>
      </c>
      <c r="H165" s="13">
        <f t="shared" si="179"/>
        <v>0.9940223003008305</v>
      </c>
      <c r="I165" s="13">
        <f t="shared" si="180"/>
        <v>0.10917722521041484</v>
      </c>
      <c r="K165" s="13">
        <f t="shared" si="181"/>
        <v>1</v>
      </c>
      <c r="L165" s="13">
        <f t="shared" si="182"/>
        <v>0</v>
      </c>
      <c r="M165" s="13">
        <f t="shared" si="254"/>
        <v>1</v>
      </c>
      <c r="N165" s="16">
        <f t="shared" si="229"/>
        <v>0</v>
      </c>
      <c r="O165" s="17">
        <f t="shared" si="183"/>
        <v>0</v>
      </c>
      <c r="P165" s="16">
        <f t="shared" si="184"/>
        <v>0</v>
      </c>
      <c r="R165" s="13">
        <f t="shared" si="230"/>
        <v>1</v>
      </c>
      <c r="S165" s="13">
        <f t="shared" si="231"/>
        <v>0</v>
      </c>
      <c r="T165" s="13">
        <f t="shared" si="185"/>
        <v>1</v>
      </c>
      <c r="U165" s="16">
        <f t="shared" si="186"/>
        <v>0</v>
      </c>
      <c r="V165" s="17">
        <f t="shared" si="187"/>
        <v>0</v>
      </c>
      <c r="W165" s="16">
        <f t="shared" si="188"/>
        <v>0</v>
      </c>
      <c r="Y165" s="13">
        <f t="shared" si="232"/>
        <v>1</v>
      </c>
      <c r="Z165" s="13">
        <f t="shared" si="233"/>
        <v>0</v>
      </c>
      <c r="AA165" s="13">
        <f t="shared" si="189"/>
        <v>1</v>
      </c>
      <c r="AB165" s="16">
        <f t="shared" si="190"/>
        <v>0</v>
      </c>
      <c r="AC165" s="17">
        <f t="shared" si="191"/>
        <v>0</v>
      </c>
      <c r="AD165" s="16">
        <f t="shared" si="192"/>
        <v>0</v>
      </c>
      <c r="AF165" s="13">
        <f t="shared" si="234"/>
        <v>1</v>
      </c>
      <c r="AG165" s="13">
        <f t="shared" si="235"/>
        <v>0</v>
      </c>
      <c r="AH165" s="13">
        <f t="shared" si="193"/>
        <v>1</v>
      </c>
      <c r="AI165" s="16">
        <f t="shared" si="194"/>
        <v>0</v>
      </c>
      <c r="AJ165" s="17">
        <f t="shared" si="195"/>
        <v>0</v>
      </c>
      <c r="AK165" s="16">
        <f t="shared" si="196"/>
        <v>0</v>
      </c>
      <c r="AM165" s="13">
        <f t="shared" si="236"/>
        <v>1</v>
      </c>
      <c r="AN165" s="13">
        <f t="shared" si="237"/>
        <v>0</v>
      </c>
      <c r="AO165" s="13">
        <f t="shared" si="197"/>
        <v>1</v>
      </c>
      <c r="AP165" s="16">
        <f t="shared" si="198"/>
        <v>0</v>
      </c>
      <c r="AQ165" s="17">
        <f t="shared" si="199"/>
        <v>0</v>
      </c>
      <c r="AR165" s="16">
        <f t="shared" si="200"/>
        <v>0</v>
      </c>
      <c r="AT165" s="13">
        <f t="shared" si="238"/>
        <v>1</v>
      </c>
      <c r="AU165" s="13">
        <f t="shared" si="239"/>
        <v>0</v>
      </c>
      <c r="AV165" s="13">
        <f t="shared" si="201"/>
        <v>1</v>
      </c>
      <c r="AW165" s="16">
        <f t="shared" si="202"/>
        <v>0</v>
      </c>
      <c r="AX165" s="17">
        <f t="shared" si="203"/>
        <v>0</v>
      </c>
      <c r="AY165" s="16">
        <f t="shared" si="204"/>
        <v>0</v>
      </c>
      <c r="BA165" s="13">
        <f t="shared" si="240"/>
        <v>1</v>
      </c>
      <c r="BB165" s="13">
        <f t="shared" si="241"/>
        <v>0</v>
      </c>
      <c r="BC165" s="13">
        <f t="shared" si="205"/>
        <v>1</v>
      </c>
      <c r="BD165" s="16">
        <f t="shared" si="206"/>
        <v>0</v>
      </c>
      <c r="BE165" s="17">
        <f t="shared" si="207"/>
        <v>0</v>
      </c>
      <c r="BF165" s="16">
        <f t="shared" si="208"/>
        <v>0</v>
      </c>
      <c r="BH165" s="13">
        <f t="shared" si="242"/>
        <v>1</v>
      </c>
      <c r="BI165" s="13">
        <f t="shared" si="243"/>
        <v>0</v>
      </c>
      <c r="BJ165" s="13">
        <f t="shared" si="209"/>
        <v>1</v>
      </c>
      <c r="BK165" s="16">
        <f t="shared" si="210"/>
        <v>0</v>
      </c>
      <c r="BL165" s="17">
        <f t="shared" si="211"/>
        <v>0</v>
      </c>
      <c r="BM165" s="16">
        <f t="shared" si="212"/>
        <v>0</v>
      </c>
      <c r="BO165" s="13">
        <f t="shared" si="244"/>
        <v>1</v>
      </c>
      <c r="BP165" s="13">
        <f t="shared" si="245"/>
        <v>0</v>
      </c>
      <c r="BQ165" s="13">
        <f t="shared" si="213"/>
        <v>1</v>
      </c>
      <c r="BR165" s="16">
        <f t="shared" si="214"/>
        <v>0</v>
      </c>
      <c r="BS165" s="17">
        <f t="shared" si="215"/>
        <v>0</v>
      </c>
      <c r="BT165" s="16">
        <f t="shared" si="216"/>
        <v>0</v>
      </c>
      <c r="BV165" s="13">
        <f t="shared" si="246"/>
        <v>1</v>
      </c>
      <c r="BW165" s="13">
        <f t="shared" si="247"/>
        <v>0</v>
      </c>
      <c r="BX165" s="13">
        <f t="shared" si="217"/>
        <v>1</v>
      </c>
      <c r="BY165" s="16">
        <f t="shared" si="218"/>
        <v>0</v>
      </c>
      <c r="BZ165" s="17">
        <f t="shared" si="219"/>
        <v>0</v>
      </c>
      <c r="CA165" s="16">
        <f t="shared" si="220"/>
        <v>0</v>
      </c>
      <c r="CC165" s="13">
        <f t="shared" si="248"/>
        <v>1</v>
      </c>
      <c r="CD165" s="13">
        <f t="shared" si="249"/>
        <v>0</v>
      </c>
      <c r="CE165" s="13">
        <f t="shared" si="221"/>
        <v>1</v>
      </c>
      <c r="CF165" s="16">
        <f t="shared" si="222"/>
        <v>0</v>
      </c>
      <c r="CG165" s="17">
        <f t="shared" si="223"/>
        <v>0</v>
      </c>
      <c r="CH165" s="16">
        <f t="shared" si="224"/>
        <v>0</v>
      </c>
      <c r="CJ165" s="13">
        <f t="shared" si="250"/>
        <v>1</v>
      </c>
      <c r="CK165" s="13">
        <f t="shared" si="251"/>
        <v>0</v>
      </c>
      <c r="CL165" s="13">
        <f t="shared" si="225"/>
        <v>1</v>
      </c>
      <c r="CM165" s="16">
        <f t="shared" si="226"/>
        <v>0</v>
      </c>
      <c r="CN165" s="17">
        <f t="shared" si="227"/>
        <v>0</v>
      </c>
      <c r="CO165" s="16">
        <f t="shared" si="228"/>
        <v>0</v>
      </c>
      <c r="CQ165" s="16">
        <f t="shared" si="252"/>
        <v>0</v>
      </c>
      <c r="CR165" s="16">
        <f>CQ165-ROUNDDOWN(コマンド生成ツール!$D$25,0)</f>
        <v>0</v>
      </c>
      <c r="CS165" s="16">
        <v>8</v>
      </c>
    </row>
    <row r="166" spans="2:97" x14ac:dyDescent="0.15">
      <c r="B166" s="8">
        <f t="shared" si="253"/>
        <v>133</v>
      </c>
      <c r="C166" s="8">
        <f t="shared" si="174"/>
        <v>1</v>
      </c>
      <c r="D166" s="8">
        <f t="shared" si="175"/>
        <v>33</v>
      </c>
      <c r="E166" s="16">
        <f t="shared" si="176"/>
        <v>427.59241790044643</v>
      </c>
      <c r="F166" s="13">
        <f t="shared" si="177"/>
        <v>0.99843399237023123</v>
      </c>
      <c r="G166" s="13">
        <f t="shared" si="178"/>
        <v>5.5942496187075946E-2</v>
      </c>
      <c r="H166" s="13">
        <f t="shared" si="179"/>
        <v>0.993740874240718</v>
      </c>
      <c r="I166" s="13">
        <f t="shared" si="180"/>
        <v>0.11170977962243736</v>
      </c>
      <c r="K166" s="13">
        <f t="shared" si="181"/>
        <v>1</v>
      </c>
      <c r="L166" s="13">
        <f t="shared" si="182"/>
        <v>0</v>
      </c>
      <c r="M166" s="13">
        <f t="shared" si="254"/>
        <v>1</v>
      </c>
      <c r="N166" s="16">
        <f t="shared" si="229"/>
        <v>0</v>
      </c>
      <c r="O166" s="17">
        <f t="shared" si="183"/>
        <v>0</v>
      </c>
      <c r="P166" s="16">
        <f t="shared" si="184"/>
        <v>0</v>
      </c>
      <c r="R166" s="13">
        <f t="shared" si="230"/>
        <v>1</v>
      </c>
      <c r="S166" s="13">
        <f t="shared" si="231"/>
        <v>0</v>
      </c>
      <c r="T166" s="13">
        <f t="shared" si="185"/>
        <v>1</v>
      </c>
      <c r="U166" s="16">
        <f t="shared" si="186"/>
        <v>0</v>
      </c>
      <c r="V166" s="17">
        <f t="shared" si="187"/>
        <v>0</v>
      </c>
      <c r="W166" s="16">
        <f t="shared" si="188"/>
        <v>0</v>
      </c>
      <c r="Y166" s="13">
        <f t="shared" si="232"/>
        <v>1</v>
      </c>
      <c r="Z166" s="13">
        <f t="shared" si="233"/>
        <v>0</v>
      </c>
      <c r="AA166" s="13">
        <f t="shared" si="189"/>
        <v>1</v>
      </c>
      <c r="AB166" s="16">
        <f t="shared" si="190"/>
        <v>0</v>
      </c>
      <c r="AC166" s="17">
        <f t="shared" si="191"/>
        <v>0</v>
      </c>
      <c r="AD166" s="16">
        <f t="shared" si="192"/>
        <v>0</v>
      </c>
      <c r="AF166" s="13">
        <f t="shared" si="234"/>
        <v>1</v>
      </c>
      <c r="AG166" s="13">
        <f t="shared" si="235"/>
        <v>0</v>
      </c>
      <c r="AH166" s="13">
        <f t="shared" si="193"/>
        <v>1</v>
      </c>
      <c r="AI166" s="16">
        <f t="shared" si="194"/>
        <v>0</v>
      </c>
      <c r="AJ166" s="17">
        <f t="shared" si="195"/>
        <v>0</v>
      </c>
      <c r="AK166" s="16">
        <f t="shared" si="196"/>
        <v>0</v>
      </c>
      <c r="AM166" s="13">
        <f t="shared" si="236"/>
        <v>1</v>
      </c>
      <c r="AN166" s="13">
        <f t="shared" si="237"/>
        <v>0</v>
      </c>
      <c r="AO166" s="13">
        <f t="shared" si="197"/>
        <v>1</v>
      </c>
      <c r="AP166" s="16">
        <f t="shared" si="198"/>
        <v>0</v>
      </c>
      <c r="AQ166" s="17">
        <f t="shared" si="199"/>
        <v>0</v>
      </c>
      <c r="AR166" s="16">
        <f t="shared" si="200"/>
        <v>0</v>
      </c>
      <c r="AT166" s="13">
        <f t="shared" si="238"/>
        <v>1</v>
      </c>
      <c r="AU166" s="13">
        <f t="shared" si="239"/>
        <v>0</v>
      </c>
      <c r="AV166" s="13">
        <f t="shared" si="201"/>
        <v>1</v>
      </c>
      <c r="AW166" s="16">
        <f t="shared" si="202"/>
        <v>0</v>
      </c>
      <c r="AX166" s="17">
        <f t="shared" si="203"/>
        <v>0</v>
      </c>
      <c r="AY166" s="16">
        <f t="shared" si="204"/>
        <v>0</v>
      </c>
      <c r="BA166" s="13">
        <f t="shared" si="240"/>
        <v>1</v>
      </c>
      <c r="BB166" s="13">
        <f t="shared" si="241"/>
        <v>0</v>
      </c>
      <c r="BC166" s="13">
        <f t="shared" si="205"/>
        <v>1</v>
      </c>
      <c r="BD166" s="16">
        <f t="shared" si="206"/>
        <v>0</v>
      </c>
      <c r="BE166" s="17">
        <f t="shared" si="207"/>
        <v>0</v>
      </c>
      <c r="BF166" s="16">
        <f t="shared" si="208"/>
        <v>0</v>
      </c>
      <c r="BH166" s="13">
        <f t="shared" si="242"/>
        <v>1</v>
      </c>
      <c r="BI166" s="13">
        <f t="shared" si="243"/>
        <v>0</v>
      </c>
      <c r="BJ166" s="13">
        <f t="shared" si="209"/>
        <v>1</v>
      </c>
      <c r="BK166" s="16">
        <f t="shared" si="210"/>
        <v>0</v>
      </c>
      <c r="BL166" s="17">
        <f t="shared" si="211"/>
        <v>0</v>
      </c>
      <c r="BM166" s="16">
        <f t="shared" si="212"/>
        <v>0</v>
      </c>
      <c r="BO166" s="13">
        <f t="shared" si="244"/>
        <v>1</v>
      </c>
      <c r="BP166" s="13">
        <f t="shared" si="245"/>
        <v>0</v>
      </c>
      <c r="BQ166" s="13">
        <f t="shared" si="213"/>
        <v>1</v>
      </c>
      <c r="BR166" s="16">
        <f t="shared" si="214"/>
        <v>0</v>
      </c>
      <c r="BS166" s="17">
        <f t="shared" si="215"/>
        <v>0</v>
      </c>
      <c r="BT166" s="16">
        <f t="shared" si="216"/>
        <v>0</v>
      </c>
      <c r="BV166" s="13">
        <f t="shared" si="246"/>
        <v>1</v>
      </c>
      <c r="BW166" s="13">
        <f t="shared" si="247"/>
        <v>0</v>
      </c>
      <c r="BX166" s="13">
        <f t="shared" si="217"/>
        <v>1</v>
      </c>
      <c r="BY166" s="16">
        <f t="shared" si="218"/>
        <v>0</v>
      </c>
      <c r="BZ166" s="17">
        <f t="shared" si="219"/>
        <v>0</v>
      </c>
      <c r="CA166" s="16">
        <f t="shared" si="220"/>
        <v>0</v>
      </c>
      <c r="CC166" s="13">
        <f t="shared" si="248"/>
        <v>1</v>
      </c>
      <c r="CD166" s="13">
        <f t="shared" si="249"/>
        <v>0</v>
      </c>
      <c r="CE166" s="13">
        <f t="shared" si="221"/>
        <v>1</v>
      </c>
      <c r="CF166" s="16">
        <f t="shared" si="222"/>
        <v>0</v>
      </c>
      <c r="CG166" s="17">
        <f t="shared" si="223"/>
        <v>0</v>
      </c>
      <c r="CH166" s="16">
        <f t="shared" si="224"/>
        <v>0</v>
      </c>
      <c r="CJ166" s="13">
        <f t="shared" si="250"/>
        <v>1</v>
      </c>
      <c r="CK166" s="13">
        <f t="shared" si="251"/>
        <v>0</v>
      </c>
      <c r="CL166" s="13">
        <f t="shared" si="225"/>
        <v>1</v>
      </c>
      <c r="CM166" s="16">
        <f t="shared" si="226"/>
        <v>0</v>
      </c>
      <c r="CN166" s="17">
        <f t="shared" si="227"/>
        <v>0</v>
      </c>
      <c r="CO166" s="16">
        <f t="shared" si="228"/>
        <v>0</v>
      </c>
      <c r="CQ166" s="16">
        <f t="shared" si="252"/>
        <v>0</v>
      </c>
      <c r="CR166" s="16">
        <f>CQ166-ROUNDDOWN(コマンド生成ツール!$D$25,0)</f>
        <v>0</v>
      </c>
      <c r="CS166" s="16">
        <v>8</v>
      </c>
    </row>
    <row r="167" spans="2:97" x14ac:dyDescent="0.15">
      <c r="B167" s="8">
        <f t="shared" si="253"/>
        <v>134</v>
      </c>
      <c r="C167" s="8">
        <f t="shared" si="174"/>
        <v>1</v>
      </c>
      <c r="D167" s="8">
        <f t="shared" si="175"/>
        <v>34</v>
      </c>
      <c r="E167" s="16">
        <f t="shared" si="176"/>
        <v>437.55232478991053</v>
      </c>
      <c r="F167" s="13">
        <f t="shared" si="177"/>
        <v>0.99836020888130539</v>
      </c>
      <c r="G167" s="13">
        <f t="shared" si="178"/>
        <v>5.7244155356474327E-2</v>
      </c>
      <c r="H167" s="13">
        <f t="shared" si="179"/>
        <v>0.99344621335504768</v>
      </c>
      <c r="I167" s="13">
        <f t="shared" si="180"/>
        <v>0.11430057379784722</v>
      </c>
      <c r="K167" s="13">
        <f t="shared" si="181"/>
        <v>1</v>
      </c>
      <c r="L167" s="13">
        <f t="shared" si="182"/>
        <v>0</v>
      </c>
      <c r="M167" s="13">
        <f t="shared" si="254"/>
        <v>1</v>
      </c>
      <c r="N167" s="16">
        <f t="shared" si="229"/>
        <v>0</v>
      </c>
      <c r="O167" s="17">
        <f t="shared" si="183"/>
        <v>0</v>
      </c>
      <c r="P167" s="16">
        <f t="shared" si="184"/>
        <v>0</v>
      </c>
      <c r="R167" s="13">
        <f t="shared" si="230"/>
        <v>1</v>
      </c>
      <c r="S167" s="13">
        <f t="shared" si="231"/>
        <v>0</v>
      </c>
      <c r="T167" s="13">
        <f t="shared" si="185"/>
        <v>1</v>
      </c>
      <c r="U167" s="16">
        <f t="shared" si="186"/>
        <v>0</v>
      </c>
      <c r="V167" s="17">
        <f t="shared" si="187"/>
        <v>0</v>
      </c>
      <c r="W167" s="16">
        <f t="shared" si="188"/>
        <v>0</v>
      </c>
      <c r="Y167" s="13">
        <f t="shared" si="232"/>
        <v>1</v>
      </c>
      <c r="Z167" s="13">
        <f t="shared" si="233"/>
        <v>0</v>
      </c>
      <c r="AA167" s="13">
        <f t="shared" si="189"/>
        <v>1</v>
      </c>
      <c r="AB167" s="16">
        <f t="shared" si="190"/>
        <v>0</v>
      </c>
      <c r="AC167" s="17">
        <f t="shared" si="191"/>
        <v>0</v>
      </c>
      <c r="AD167" s="16">
        <f t="shared" si="192"/>
        <v>0</v>
      </c>
      <c r="AF167" s="13">
        <f t="shared" si="234"/>
        <v>1</v>
      </c>
      <c r="AG167" s="13">
        <f t="shared" si="235"/>
        <v>0</v>
      </c>
      <c r="AH167" s="13">
        <f t="shared" si="193"/>
        <v>1</v>
      </c>
      <c r="AI167" s="16">
        <f t="shared" si="194"/>
        <v>0</v>
      </c>
      <c r="AJ167" s="17">
        <f t="shared" si="195"/>
        <v>0</v>
      </c>
      <c r="AK167" s="16">
        <f t="shared" si="196"/>
        <v>0</v>
      </c>
      <c r="AM167" s="13">
        <f t="shared" si="236"/>
        <v>1</v>
      </c>
      <c r="AN167" s="13">
        <f t="shared" si="237"/>
        <v>0</v>
      </c>
      <c r="AO167" s="13">
        <f t="shared" si="197"/>
        <v>1</v>
      </c>
      <c r="AP167" s="16">
        <f t="shared" si="198"/>
        <v>0</v>
      </c>
      <c r="AQ167" s="17">
        <f t="shared" si="199"/>
        <v>0</v>
      </c>
      <c r="AR167" s="16">
        <f t="shared" si="200"/>
        <v>0</v>
      </c>
      <c r="AT167" s="13">
        <f t="shared" si="238"/>
        <v>1</v>
      </c>
      <c r="AU167" s="13">
        <f t="shared" si="239"/>
        <v>0</v>
      </c>
      <c r="AV167" s="13">
        <f t="shared" si="201"/>
        <v>1</v>
      </c>
      <c r="AW167" s="16">
        <f t="shared" si="202"/>
        <v>0</v>
      </c>
      <c r="AX167" s="17">
        <f t="shared" si="203"/>
        <v>0</v>
      </c>
      <c r="AY167" s="16">
        <f t="shared" si="204"/>
        <v>0</v>
      </c>
      <c r="BA167" s="13">
        <f t="shared" si="240"/>
        <v>1</v>
      </c>
      <c r="BB167" s="13">
        <f t="shared" si="241"/>
        <v>0</v>
      </c>
      <c r="BC167" s="13">
        <f t="shared" si="205"/>
        <v>1</v>
      </c>
      <c r="BD167" s="16">
        <f t="shared" si="206"/>
        <v>0</v>
      </c>
      <c r="BE167" s="17">
        <f t="shared" si="207"/>
        <v>0</v>
      </c>
      <c r="BF167" s="16">
        <f t="shared" si="208"/>
        <v>0</v>
      </c>
      <c r="BH167" s="13">
        <f t="shared" si="242"/>
        <v>1</v>
      </c>
      <c r="BI167" s="13">
        <f t="shared" si="243"/>
        <v>0</v>
      </c>
      <c r="BJ167" s="13">
        <f t="shared" si="209"/>
        <v>1</v>
      </c>
      <c r="BK167" s="16">
        <f t="shared" si="210"/>
        <v>0</v>
      </c>
      <c r="BL167" s="17">
        <f t="shared" si="211"/>
        <v>0</v>
      </c>
      <c r="BM167" s="16">
        <f t="shared" si="212"/>
        <v>0</v>
      </c>
      <c r="BO167" s="13">
        <f t="shared" si="244"/>
        <v>1</v>
      </c>
      <c r="BP167" s="13">
        <f t="shared" si="245"/>
        <v>0</v>
      </c>
      <c r="BQ167" s="13">
        <f t="shared" si="213"/>
        <v>1</v>
      </c>
      <c r="BR167" s="16">
        <f t="shared" si="214"/>
        <v>0</v>
      </c>
      <c r="BS167" s="17">
        <f t="shared" si="215"/>
        <v>0</v>
      </c>
      <c r="BT167" s="16">
        <f t="shared" si="216"/>
        <v>0</v>
      </c>
      <c r="BV167" s="13">
        <f t="shared" si="246"/>
        <v>1</v>
      </c>
      <c r="BW167" s="13">
        <f t="shared" si="247"/>
        <v>0</v>
      </c>
      <c r="BX167" s="13">
        <f t="shared" si="217"/>
        <v>1</v>
      </c>
      <c r="BY167" s="16">
        <f t="shared" si="218"/>
        <v>0</v>
      </c>
      <c r="BZ167" s="17">
        <f t="shared" si="219"/>
        <v>0</v>
      </c>
      <c r="CA167" s="16">
        <f t="shared" si="220"/>
        <v>0</v>
      </c>
      <c r="CC167" s="13">
        <f t="shared" si="248"/>
        <v>1</v>
      </c>
      <c r="CD167" s="13">
        <f t="shared" si="249"/>
        <v>0</v>
      </c>
      <c r="CE167" s="13">
        <f t="shared" si="221"/>
        <v>1</v>
      </c>
      <c r="CF167" s="16">
        <f t="shared" si="222"/>
        <v>0</v>
      </c>
      <c r="CG167" s="17">
        <f t="shared" si="223"/>
        <v>0</v>
      </c>
      <c r="CH167" s="16">
        <f t="shared" si="224"/>
        <v>0</v>
      </c>
      <c r="CJ167" s="13">
        <f t="shared" si="250"/>
        <v>1</v>
      </c>
      <c r="CK167" s="13">
        <f t="shared" si="251"/>
        <v>0</v>
      </c>
      <c r="CL167" s="13">
        <f t="shared" si="225"/>
        <v>1</v>
      </c>
      <c r="CM167" s="16">
        <f t="shared" si="226"/>
        <v>0</v>
      </c>
      <c r="CN167" s="17">
        <f t="shared" si="227"/>
        <v>0</v>
      </c>
      <c r="CO167" s="16">
        <f t="shared" si="228"/>
        <v>0</v>
      </c>
      <c r="CQ167" s="16">
        <f t="shared" si="252"/>
        <v>0</v>
      </c>
      <c r="CR167" s="16">
        <f>CQ167-ROUNDDOWN(コマンド生成ツール!$D$25,0)</f>
        <v>0</v>
      </c>
      <c r="CS167" s="16">
        <v>8</v>
      </c>
    </row>
    <row r="168" spans="2:97" x14ac:dyDescent="0.15">
      <c r="B168" s="8">
        <f t="shared" si="253"/>
        <v>135</v>
      </c>
      <c r="C168" s="8">
        <f t="shared" si="174"/>
        <v>1</v>
      </c>
      <c r="D168" s="8">
        <f t="shared" si="175"/>
        <v>35</v>
      </c>
      <c r="E168" s="16">
        <f t="shared" si="176"/>
        <v>447.7442277136679</v>
      </c>
      <c r="F168" s="13">
        <f t="shared" si="177"/>
        <v>0.9982829500300846</v>
      </c>
      <c r="G168" s="13">
        <f t="shared" si="178"/>
        <v>5.8576033317659662E-2</v>
      </c>
      <c r="H168" s="13">
        <f t="shared" si="179"/>
        <v>0.99313769664153684</v>
      </c>
      <c r="I168" s="13">
        <f t="shared" si="180"/>
        <v>0.11695091068282762</v>
      </c>
      <c r="K168" s="13">
        <f t="shared" si="181"/>
        <v>1</v>
      </c>
      <c r="L168" s="13">
        <f t="shared" si="182"/>
        <v>0</v>
      </c>
      <c r="M168" s="13">
        <f t="shared" si="254"/>
        <v>1</v>
      </c>
      <c r="N168" s="16">
        <f t="shared" si="229"/>
        <v>0</v>
      </c>
      <c r="O168" s="17">
        <f t="shared" si="183"/>
        <v>0</v>
      </c>
      <c r="P168" s="16">
        <f t="shared" si="184"/>
        <v>0</v>
      </c>
      <c r="R168" s="13">
        <f t="shared" si="230"/>
        <v>1</v>
      </c>
      <c r="S168" s="13">
        <f t="shared" si="231"/>
        <v>0</v>
      </c>
      <c r="T168" s="13">
        <f t="shared" si="185"/>
        <v>1</v>
      </c>
      <c r="U168" s="16">
        <f t="shared" si="186"/>
        <v>0</v>
      </c>
      <c r="V168" s="17">
        <f t="shared" si="187"/>
        <v>0</v>
      </c>
      <c r="W168" s="16">
        <f t="shared" si="188"/>
        <v>0</v>
      </c>
      <c r="Y168" s="13">
        <f t="shared" si="232"/>
        <v>1</v>
      </c>
      <c r="Z168" s="13">
        <f t="shared" si="233"/>
        <v>0</v>
      </c>
      <c r="AA168" s="13">
        <f t="shared" si="189"/>
        <v>1</v>
      </c>
      <c r="AB168" s="16">
        <f t="shared" si="190"/>
        <v>0</v>
      </c>
      <c r="AC168" s="17">
        <f t="shared" si="191"/>
        <v>0</v>
      </c>
      <c r="AD168" s="16">
        <f t="shared" si="192"/>
        <v>0</v>
      </c>
      <c r="AF168" s="13">
        <f t="shared" si="234"/>
        <v>1</v>
      </c>
      <c r="AG168" s="13">
        <f t="shared" si="235"/>
        <v>0</v>
      </c>
      <c r="AH168" s="13">
        <f t="shared" si="193"/>
        <v>1</v>
      </c>
      <c r="AI168" s="16">
        <f t="shared" si="194"/>
        <v>0</v>
      </c>
      <c r="AJ168" s="17">
        <f t="shared" si="195"/>
        <v>0</v>
      </c>
      <c r="AK168" s="16">
        <f t="shared" si="196"/>
        <v>0</v>
      </c>
      <c r="AM168" s="13">
        <f t="shared" si="236"/>
        <v>1</v>
      </c>
      <c r="AN168" s="13">
        <f t="shared" si="237"/>
        <v>0</v>
      </c>
      <c r="AO168" s="13">
        <f t="shared" si="197"/>
        <v>1</v>
      </c>
      <c r="AP168" s="16">
        <f t="shared" si="198"/>
        <v>0</v>
      </c>
      <c r="AQ168" s="17">
        <f t="shared" si="199"/>
        <v>0</v>
      </c>
      <c r="AR168" s="16">
        <f t="shared" si="200"/>
        <v>0</v>
      </c>
      <c r="AT168" s="13">
        <f t="shared" si="238"/>
        <v>1</v>
      </c>
      <c r="AU168" s="13">
        <f t="shared" si="239"/>
        <v>0</v>
      </c>
      <c r="AV168" s="13">
        <f t="shared" si="201"/>
        <v>1</v>
      </c>
      <c r="AW168" s="16">
        <f t="shared" si="202"/>
        <v>0</v>
      </c>
      <c r="AX168" s="17">
        <f t="shared" si="203"/>
        <v>0</v>
      </c>
      <c r="AY168" s="16">
        <f t="shared" si="204"/>
        <v>0</v>
      </c>
      <c r="BA168" s="13">
        <f t="shared" si="240"/>
        <v>1</v>
      </c>
      <c r="BB168" s="13">
        <f t="shared" si="241"/>
        <v>0</v>
      </c>
      <c r="BC168" s="13">
        <f t="shared" si="205"/>
        <v>1</v>
      </c>
      <c r="BD168" s="16">
        <f t="shared" si="206"/>
        <v>0</v>
      </c>
      <c r="BE168" s="17">
        <f t="shared" si="207"/>
        <v>0</v>
      </c>
      <c r="BF168" s="16">
        <f t="shared" si="208"/>
        <v>0</v>
      </c>
      <c r="BH168" s="13">
        <f t="shared" si="242"/>
        <v>1</v>
      </c>
      <c r="BI168" s="13">
        <f t="shared" si="243"/>
        <v>0</v>
      </c>
      <c r="BJ168" s="13">
        <f t="shared" si="209"/>
        <v>1</v>
      </c>
      <c r="BK168" s="16">
        <f t="shared" si="210"/>
        <v>0</v>
      </c>
      <c r="BL168" s="17">
        <f t="shared" si="211"/>
        <v>0</v>
      </c>
      <c r="BM168" s="16">
        <f t="shared" si="212"/>
        <v>0</v>
      </c>
      <c r="BO168" s="13">
        <f t="shared" si="244"/>
        <v>1</v>
      </c>
      <c r="BP168" s="13">
        <f t="shared" si="245"/>
        <v>0</v>
      </c>
      <c r="BQ168" s="13">
        <f t="shared" si="213"/>
        <v>1</v>
      </c>
      <c r="BR168" s="16">
        <f t="shared" si="214"/>
        <v>0</v>
      </c>
      <c r="BS168" s="17">
        <f t="shared" si="215"/>
        <v>0</v>
      </c>
      <c r="BT168" s="16">
        <f t="shared" si="216"/>
        <v>0</v>
      </c>
      <c r="BV168" s="13">
        <f t="shared" si="246"/>
        <v>1</v>
      </c>
      <c r="BW168" s="13">
        <f t="shared" si="247"/>
        <v>0</v>
      </c>
      <c r="BX168" s="13">
        <f t="shared" si="217"/>
        <v>1</v>
      </c>
      <c r="BY168" s="16">
        <f t="shared" si="218"/>
        <v>0</v>
      </c>
      <c r="BZ168" s="17">
        <f t="shared" si="219"/>
        <v>0</v>
      </c>
      <c r="CA168" s="16">
        <f t="shared" si="220"/>
        <v>0</v>
      </c>
      <c r="CC168" s="13">
        <f t="shared" si="248"/>
        <v>1</v>
      </c>
      <c r="CD168" s="13">
        <f t="shared" si="249"/>
        <v>0</v>
      </c>
      <c r="CE168" s="13">
        <f t="shared" si="221"/>
        <v>1</v>
      </c>
      <c r="CF168" s="16">
        <f t="shared" si="222"/>
        <v>0</v>
      </c>
      <c r="CG168" s="17">
        <f t="shared" si="223"/>
        <v>0</v>
      </c>
      <c r="CH168" s="16">
        <f t="shared" si="224"/>
        <v>0</v>
      </c>
      <c r="CJ168" s="13">
        <f t="shared" si="250"/>
        <v>1</v>
      </c>
      <c r="CK168" s="13">
        <f t="shared" si="251"/>
        <v>0</v>
      </c>
      <c r="CL168" s="13">
        <f t="shared" si="225"/>
        <v>1</v>
      </c>
      <c r="CM168" s="16">
        <f t="shared" si="226"/>
        <v>0</v>
      </c>
      <c r="CN168" s="17">
        <f t="shared" si="227"/>
        <v>0</v>
      </c>
      <c r="CO168" s="16">
        <f t="shared" si="228"/>
        <v>0</v>
      </c>
      <c r="CQ168" s="16">
        <f t="shared" si="252"/>
        <v>0</v>
      </c>
      <c r="CR168" s="16">
        <f>CQ168-ROUNDDOWN(コマンド生成ツール!$D$25,0)</f>
        <v>0</v>
      </c>
      <c r="CS168" s="16">
        <v>8</v>
      </c>
    </row>
    <row r="169" spans="2:97" x14ac:dyDescent="0.15">
      <c r="B169" s="8">
        <f t="shared" si="253"/>
        <v>136</v>
      </c>
      <c r="C169" s="8">
        <f t="shared" si="174"/>
        <v>1</v>
      </c>
      <c r="D169" s="8">
        <f t="shared" si="175"/>
        <v>36</v>
      </c>
      <c r="E169" s="16">
        <f t="shared" si="176"/>
        <v>458.17353055355466</v>
      </c>
      <c r="F169" s="13">
        <f t="shared" si="177"/>
        <v>0.99820205221554281</v>
      </c>
      <c r="G169" s="13">
        <f t="shared" si="178"/>
        <v>5.9938826754273158E-2</v>
      </c>
      <c r="H169" s="13">
        <f t="shared" si="179"/>
        <v>0.99281467409464241</v>
      </c>
      <c r="I169" s="13">
        <f t="shared" si="180"/>
        <v>0.1196621197470147</v>
      </c>
      <c r="K169" s="13">
        <f t="shared" si="181"/>
        <v>1</v>
      </c>
      <c r="L169" s="13">
        <f t="shared" si="182"/>
        <v>0</v>
      </c>
      <c r="M169" s="13">
        <f t="shared" si="254"/>
        <v>1</v>
      </c>
      <c r="N169" s="16">
        <f t="shared" si="229"/>
        <v>0</v>
      </c>
      <c r="O169" s="17">
        <f t="shared" si="183"/>
        <v>0</v>
      </c>
      <c r="P169" s="16">
        <f t="shared" si="184"/>
        <v>0</v>
      </c>
      <c r="R169" s="13">
        <f t="shared" si="230"/>
        <v>1</v>
      </c>
      <c r="S169" s="13">
        <f t="shared" si="231"/>
        <v>0</v>
      </c>
      <c r="T169" s="13">
        <f t="shared" si="185"/>
        <v>1</v>
      </c>
      <c r="U169" s="16">
        <f t="shared" si="186"/>
        <v>0</v>
      </c>
      <c r="V169" s="17">
        <f t="shared" si="187"/>
        <v>0</v>
      </c>
      <c r="W169" s="16">
        <f t="shared" si="188"/>
        <v>0</v>
      </c>
      <c r="Y169" s="13">
        <f t="shared" si="232"/>
        <v>1</v>
      </c>
      <c r="Z169" s="13">
        <f t="shared" si="233"/>
        <v>0</v>
      </c>
      <c r="AA169" s="13">
        <f t="shared" si="189"/>
        <v>1</v>
      </c>
      <c r="AB169" s="16">
        <f t="shared" si="190"/>
        <v>0</v>
      </c>
      <c r="AC169" s="17">
        <f t="shared" si="191"/>
        <v>0</v>
      </c>
      <c r="AD169" s="16">
        <f t="shared" si="192"/>
        <v>0</v>
      </c>
      <c r="AF169" s="13">
        <f t="shared" si="234"/>
        <v>1</v>
      </c>
      <c r="AG169" s="13">
        <f t="shared" si="235"/>
        <v>0</v>
      </c>
      <c r="AH169" s="13">
        <f t="shared" si="193"/>
        <v>1</v>
      </c>
      <c r="AI169" s="16">
        <f t="shared" si="194"/>
        <v>0</v>
      </c>
      <c r="AJ169" s="17">
        <f t="shared" si="195"/>
        <v>0</v>
      </c>
      <c r="AK169" s="16">
        <f t="shared" si="196"/>
        <v>0</v>
      </c>
      <c r="AM169" s="13">
        <f t="shared" si="236"/>
        <v>1</v>
      </c>
      <c r="AN169" s="13">
        <f t="shared" si="237"/>
        <v>0</v>
      </c>
      <c r="AO169" s="13">
        <f t="shared" si="197"/>
        <v>1</v>
      </c>
      <c r="AP169" s="16">
        <f t="shared" si="198"/>
        <v>0</v>
      </c>
      <c r="AQ169" s="17">
        <f t="shared" si="199"/>
        <v>0</v>
      </c>
      <c r="AR169" s="16">
        <f t="shared" si="200"/>
        <v>0</v>
      </c>
      <c r="AT169" s="13">
        <f t="shared" si="238"/>
        <v>1</v>
      </c>
      <c r="AU169" s="13">
        <f t="shared" si="239"/>
        <v>0</v>
      </c>
      <c r="AV169" s="13">
        <f t="shared" si="201"/>
        <v>1</v>
      </c>
      <c r="AW169" s="16">
        <f t="shared" si="202"/>
        <v>0</v>
      </c>
      <c r="AX169" s="17">
        <f t="shared" si="203"/>
        <v>0</v>
      </c>
      <c r="AY169" s="16">
        <f t="shared" si="204"/>
        <v>0</v>
      </c>
      <c r="BA169" s="13">
        <f t="shared" si="240"/>
        <v>1</v>
      </c>
      <c r="BB169" s="13">
        <f t="shared" si="241"/>
        <v>0</v>
      </c>
      <c r="BC169" s="13">
        <f t="shared" si="205"/>
        <v>1</v>
      </c>
      <c r="BD169" s="16">
        <f t="shared" si="206"/>
        <v>0</v>
      </c>
      <c r="BE169" s="17">
        <f t="shared" si="207"/>
        <v>0</v>
      </c>
      <c r="BF169" s="16">
        <f t="shared" si="208"/>
        <v>0</v>
      </c>
      <c r="BH169" s="13">
        <f t="shared" si="242"/>
        <v>1</v>
      </c>
      <c r="BI169" s="13">
        <f t="shared" si="243"/>
        <v>0</v>
      </c>
      <c r="BJ169" s="13">
        <f t="shared" si="209"/>
        <v>1</v>
      </c>
      <c r="BK169" s="16">
        <f t="shared" si="210"/>
        <v>0</v>
      </c>
      <c r="BL169" s="17">
        <f t="shared" si="211"/>
        <v>0</v>
      </c>
      <c r="BM169" s="16">
        <f t="shared" si="212"/>
        <v>0</v>
      </c>
      <c r="BO169" s="13">
        <f t="shared" si="244"/>
        <v>1</v>
      </c>
      <c r="BP169" s="13">
        <f t="shared" si="245"/>
        <v>0</v>
      </c>
      <c r="BQ169" s="13">
        <f t="shared" si="213"/>
        <v>1</v>
      </c>
      <c r="BR169" s="16">
        <f t="shared" si="214"/>
        <v>0</v>
      </c>
      <c r="BS169" s="17">
        <f t="shared" si="215"/>
        <v>0</v>
      </c>
      <c r="BT169" s="16">
        <f t="shared" si="216"/>
        <v>0</v>
      </c>
      <c r="BV169" s="13">
        <f t="shared" si="246"/>
        <v>1</v>
      </c>
      <c r="BW169" s="13">
        <f t="shared" si="247"/>
        <v>0</v>
      </c>
      <c r="BX169" s="13">
        <f t="shared" si="217"/>
        <v>1</v>
      </c>
      <c r="BY169" s="16">
        <f t="shared" si="218"/>
        <v>0</v>
      </c>
      <c r="BZ169" s="17">
        <f t="shared" si="219"/>
        <v>0</v>
      </c>
      <c r="CA169" s="16">
        <f t="shared" si="220"/>
        <v>0</v>
      </c>
      <c r="CC169" s="13">
        <f t="shared" si="248"/>
        <v>1</v>
      </c>
      <c r="CD169" s="13">
        <f t="shared" si="249"/>
        <v>0</v>
      </c>
      <c r="CE169" s="13">
        <f t="shared" si="221"/>
        <v>1</v>
      </c>
      <c r="CF169" s="16">
        <f t="shared" si="222"/>
        <v>0</v>
      </c>
      <c r="CG169" s="17">
        <f t="shared" si="223"/>
        <v>0</v>
      </c>
      <c r="CH169" s="16">
        <f t="shared" si="224"/>
        <v>0</v>
      </c>
      <c r="CJ169" s="13">
        <f t="shared" si="250"/>
        <v>1</v>
      </c>
      <c r="CK169" s="13">
        <f t="shared" si="251"/>
        <v>0</v>
      </c>
      <c r="CL169" s="13">
        <f t="shared" si="225"/>
        <v>1</v>
      </c>
      <c r="CM169" s="16">
        <f t="shared" si="226"/>
        <v>0</v>
      </c>
      <c r="CN169" s="17">
        <f t="shared" si="227"/>
        <v>0</v>
      </c>
      <c r="CO169" s="16">
        <f t="shared" si="228"/>
        <v>0</v>
      </c>
      <c r="CQ169" s="16">
        <f t="shared" si="252"/>
        <v>0</v>
      </c>
      <c r="CR169" s="16">
        <f>CQ169-ROUNDDOWN(コマンド生成ツール!$D$25,0)</f>
        <v>0</v>
      </c>
      <c r="CS169" s="16">
        <v>8</v>
      </c>
    </row>
    <row r="170" spans="2:97" x14ac:dyDescent="0.15">
      <c r="B170" s="8">
        <f t="shared" si="253"/>
        <v>137</v>
      </c>
      <c r="C170" s="8">
        <f t="shared" si="174"/>
        <v>1</v>
      </c>
      <c r="D170" s="8">
        <f t="shared" si="175"/>
        <v>37</v>
      </c>
      <c r="E170" s="16">
        <f t="shared" si="176"/>
        <v>468.84576306398441</v>
      </c>
      <c r="F170" s="13">
        <f t="shared" si="177"/>
        <v>0.99811734414448439</v>
      </c>
      <c r="G170" s="13">
        <f t="shared" si="178"/>
        <v>6.1333248063028568E-2</v>
      </c>
      <c r="H170" s="13">
        <f t="shared" si="179"/>
        <v>0.99247646536407796</v>
      </c>
      <c r="I170" s="13">
        <f t="shared" si="180"/>
        <v>0.12243555732884982</v>
      </c>
      <c r="K170" s="13">
        <f t="shared" si="181"/>
        <v>1</v>
      </c>
      <c r="L170" s="13">
        <f t="shared" si="182"/>
        <v>0</v>
      </c>
      <c r="M170" s="13">
        <f t="shared" si="254"/>
        <v>1</v>
      </c>
      <c r="N170" s="16">
        <f t="shared" si="229"/>
        <v>0</v>
      </c>
      <c r="O170" s="17">
        <f t="shared" si="183"/>
        <v>0</v>
      </c>
      <c r="P170" s="16">
        <f t="shared" si="184"/>
        <v>0</v>
      </c>
      <c r="R170" s="13">
        <f t="shared" si="230"/>
        <v>1</v>
      </c>
      <c r="S170" s="13">
        <f t="shared" si="231"/>
        <v>0</v>
      </c>
      <c r="T170" s="13">
        <f t="shared" si="185"/>
        <v>1</v>
      </c>
      <c r="U170" s="16">
        <f t="shared" si="186"/>
        <v>0</v>
      </c>
      <c r="V170" s="17">
        <f t="shared" si="187"/>
        <v>0</v>
      </c>
      <c r="W170" s="16">
        <f t="shared" si="188"/>
        <v>0</v>
      </c>
      <c r="Y170" s="13">
        <f t="shared" si="232"/>
        <v>1</v>
      </c>
      <c r="Z170" s="13">
        <f t="shared" si="233"/>
        <v>0</v>
      </c>
      <c r="AA170" s="13">
        <f t="shared" si="189"/>
        <v>1</v>
      </c>
      <c r="AB170" s="16">
        <f t="shared" si="190"/>
        <v>0</v>
      </c>
      <c r="AC170" s="17">
        <f t="shared" si="191"/>
        <v>0</v>
      </c>
      <c r="AD170" s="16">
        <f t="shared" si="192"/>
        <v>0</v>
      </c>
      <c r="AF170" s="13">
        <f t="shared" si="234"/>
        <v>1</v>
      </c>
      <c r="AG170" s="13">
        <f t="shared" si="235"/>
        <v>0</v>
      </c>
      <c r="AH170" s="13">
        <f t="shared" si="193"/>
        <v>1</v>
      </c>
      <c r="AI170" s="16">
        <f t="shared" si="194"/>
        <v>0</v>
      </c>
      <c r="AJ170" s="17">
        <f t="shared" si="195"/>
        <v>0</v>
      </c>
      <c r="AK170" s="16">
        <f t="shared" si="196"/>
        <v>0</v>
      </c>
      <c r="AM170" s="13">
        <f t="shared" si="236"/>
        <v>1</v>
      </c>
      <c r="AN170" s="13">
        <f t="shared" si="237"/>
        <v>0</v>
      </c>
      <c r="AO170" s="13">
        <f t="shared" si="197"/>
        <v>1</v>
      </c>
      <c r="AP170" s="16">
        <f t="shared" si="198"/>
        <v>0</v>
      </c>
      <c r="AQ170" s="17">
        <f t="shared" si="199"/>
        <v>0</v>
      </c>
      <c r="AR170" s="16">
        <f t="shared" si="200"/>
        <v>0</v>
      </c>
      <c r="AT170" s="13">
        <f t="shared" si="238"/>
        <v>1</v>
      </c>
      <c r="AU170" s="13">
        <f t="shared" si="239"/>
        <v>0</v>
      </c>
      <c r="AV170" s="13">
        <f t="shared" si="201"/>
        <v>1</v>
      </c>
      <c r="AW170" s="16">
        <f t="shared" si="202"/>
        <v>0</v>
      </c>
      <c r="AX170" s="17">
        <f t="shared" si="203"/>
        <v>0</v>
      </c>
      <c r="AY170" s="16">
        <f t="shared" si="204"/>
        <v>0</v>
      </c>
      <c r="BA170" s="13">
        <f t="shared" si="240"/>
        <v>1</v>
      </c>
      <c r="BB170" s="13">
        <f t="shared" si="241"/>
        <v>0</v>
      </c>
      <c r="BC170" s="13">
        <f t="shared" si="205"/>
        <v>1</v>
      </c>
      <c r="BD170" s="16">
        <f t="shared" si="206"/>
        <v>0</v>
      </c>
      <c r="BE170" s="17">
        <f t="shared" si="207"/>
        <v>0</v>
      </c>
      <c r="BF170" s="16">
        <f t="shared" si="208"/>
        <v>0</v>
      </c>
      <c r="BH170" s="13">
        <f t="shared" si="242"/>
        <v>1</v>
      </c>
      <c r="BI170" s="13">
        <f t="shared" si="243"/>
        <v>0</v>
      </c>
      <c r="BJ170" s="13">
        <f t="shared" si="209"/>
        <v>1</v>
      </c>
      <c r="BK170" s="16">
        <f t="shared" si="210"/>
        <v>0</v>
      </c>
      <c r="BL170" s="17">
        <f t="shared" si="211"/>
        <v>0</v>
      </c>
      <c r="BM170" s="16">
        <f t="shared" si="212"/>
        <v>0</v>
      </c>
      <c r="BO170" s="13">
        <f t="shared" si="244"/>
        <v>1</v>
      </c>
      <c r="BP170" s="13">
        <f t="shared" si="245"/>
        <v>0</v>
      </c>
      <c r="BQ170" s="13">
        <f t="shared" si="213"/>
        <v>1</v>
      </c>
      <c r="BR170" s="16">
        <f t="shared" si="214"/>
        <v>0</v>
      </c>
      <c r="BS170" s="17">
        <f t="shared" si="215"/>
        <v>0</v>
      </c>
      <c r="BT170" s="16">
        <f t="shared" si="216"/>
        <v>0</v>
      </c>
      <c r="BV170" s="13">
        <f t="shared" si="246"/>
        <v>1</v>
      </c>
      <c r="BW170" s="13">
        <f t="shared" si="247"/>
        <v>0</v>
      </c>
      <c r="BX170" s="13">
        <f t="shared" si="217"/>
        <v>1</v>
      </c>
      <c r="BY170" s="16">
        <f t="shared" si="218"/>
        <v>0</v>
      </c>
      <c r="BZ170" s="17">
        <f t="shared" si="219"/>
        <v>0</v>
      </c>
      <c r="CA170" s="16">
        <f t="shared" si="220"/>
        <v>0</v>
      </c>
      <c r="CC170" s="13">
        <f t="shared" si="248"/>
        <v>1</v>
      </c>
      <c r="CD170" s="13">
        <f t="shared" si="249"/>
        <v>0</v>
      </c>
      <c r="CE170" s="13">
        <f t="shared" si="221"/>
        <v>1</v>
      </c>
      <c r="CF170" s="16">
        <f t="shared" si="222"/>
        <v>0</v>
      </c>
      <c r="CG170" s="17">
        <f t="shared" si="223"/>
        <v>0</v>
      </c>
      <c r="CH170" s="16">
        <f t="shared" si="224"/>
        <v>0</v>
      </c>
      <c r="CJ170" s="13">
        <f t="shared" si="250"/>
        <v>1</v>
      </c>
      <c r="CK170" s="13">
        <f t="shared" si="251"/>
        <v>0</v>
      </c>
      <c r="CL170" s="13">
        <f t="shared" si="225"/>
        <v>1</v>
      </c>
      <c r="CM170" s="16">
        <f t="shared" si="226"/>
        <v>0</v>
      </c>
      <c r="CN170" s="17">
        <f t="shared" si="227"/>
        <v>0</v>
      </c>
      <c r="CO170" s="16">
        <f t="shared" si="228"/>
        <v>0</v>
      </c>
      <c r="CQ170" s="16">
        <f t="shared" si="252"/>
        <v>0</v>
      </c>
      <c r="CR170" s="16">
        <f>CQ170-ROUNDDOWN(コマンド生成ツール!$D$25,0)</f>
        <v>0</v>
      </c>
      <c r="CS170" s="16">
        <v>8</v>
      </c>
    </row>
    <row r="171" spans="2:97" x14ac:dyDescent="0.15">
      <c r="B171" s="8">
        <f t="shared" si="253"/>
        <v>138</v>
      </c>
      <c r="C171" s="8">
        <f t="shared" si="174"/>
        <v>1</v>
      </c>
      <c r="D171" s="8">
        <f t="shared" si="175"/>
        <v>38</v>
      </c>
      <c r="E171" s="16">
        <f t="shared" si="176"/>
        <v>479.76658380389819</v>
      </c>
      <c r="F171" s="13">
        <f t="shared" si="177"/>
        <v>0.99802864647076961</v>
      </c>
      <c r="G171" s="13">
        <f t="shared" si="178"/>
        <v>6.2760025682941978E-2</v>
      </c>
      <c r="H171" s="13">
        <f t="shared" si="179"/>
        <v>0.99212235835255291</v>
      </c>
      <c r="I171" s="13">
        <f t="shared" si="180"/>
        <v>0.12527260696963463</v>
      </c>
      <c r="K171" s="13">
        <f t="shared" si="181"/>
        <v>1</v>
      </c>
      <c r="L171" s="13">
        <f t="shared" si="182"/>
        <v>0</v>
      </c>
      <c r="M171" s="13">
        <f t="shared" si="254"/>
        <v>1</v>
      </c>
      <c r="N171" s="16">
        <f t="shared" si="229"/>
        <v>0</v>
      </c>
      <c r="O171" s="17">
        <f t="shared" si="183"/>
        <v>0</v>
      </c>
      <c r="P171" s="16">
        <f t="shared" si="184"/>
        <v>0</v>
      </c>
      <c r="R171" s="13">
        <f t="shared" si="230"/>
        <v>1</v>
      </c>
      <c r="S171" s="13">
        <f t="shared" si="231"/>
        <v>0</v>
      </c>
      <c r="T171" s="13">
        <f t="shared" si="185"/>
        <v>1</v>
      </c>
      <c r="U171" s="16">
        <f t="shared" si="186"/>
        <v>0</v>
      </c>
      <c r="V171" s="17">
        <f t="shared" si="187"/>
        <v>0</v>
      </c>
      <c r="W171" s="16">
        <f t="shared" si="188"/>
        <v>0</v>
      </c>
      <c r="Y171" s="13">
        <f t="shared" si="232"/>
        <v>1</v>
      </c>
      <c r="Z171" s="13">
        <f t="shared" si="233"/>
        <v>0</v>
      </c>
      <c r="AA171" s="13">
        <f t="shared" si="189"/>
        <v>1</v>
      </c>
      <c r="AB171" s="16">
        <f t="shared" si="190"/>
        <v>0</v>
      </c>
      <c r="AC171" s="17">
        <f t="shared" si="191"/>
        <v>0</v>
      </c>
      <c r="AD171" s="16">
        <f t="shared" si="192"/>
        <v>0</v>
      </c>
      <c r="AF171" s="13">
        <f t="shared" si="234"/>
        <v>1</v>
      </c>
      <c r="AG171" s="13">
        <f t="shared" si="235"/>
        <v>0</v>
      </c>
      <c r="AH171" s="13">
        <f t="shared" si="193"/>
        <v>1</v>
      </c>
      <c r="AI171" s="16">
        <f t="shared" si="194"/>
        <v>0</v>
      </c>
      <c r="AJ171" s="17">
        <f t="shared" si="195"/>
        <v>0</v>
      </c>
      <c r="AK171" s="16">
        <f t="shared" si="196"/>
        <v>0</v>
      </c>
      <c r="AM171" s="13">
        <f t="shared" si="236"/>
        <v>1</v>
      </c>
      <c r="AN171" s="13">
        <f t="shared" si="237"/>
        <v>0</v>
      </c>
      <c r="AO171" s="13">
        <f t="shared" si="197"/>
        <v>1</v>
      </c>
      <c r="AP171" s="16">
        <f t="shared" si="198"/>
        <v>0</v>
      </c>
      <c r="AQ171" s="17">
        <f t="shared" si="199"/>
        <v>0</v>
      </c>
      <c r="AR171" s="16">
        <f t="shared" si="200"/>
        <v>0</v>
      </c>
      <c r="AT171" s="13">
        <f t="shared" si="238"/>
        <v>1</v>
      </c>
      <c r="AU171" s="13">
        <f t="shared" si="239"/>
        <v>0</v>
      </c>
      <c r="AV171" s="13">
        <f t="shared" si="201"/>
        <v>1</v>
      </c>
      <c r="AW171" s="16">
        <f t="shared" si="202"/>
        <v>0</v>
      </c>
      <c r="AX171" s="17">
        <f t="shared" si="203"/>
        <v>0</v>
      </c>
      <c r="AY171" s="16">
        <f t="shared" si="204"/>
        <v>0</v>
      </c>
      <c r="BA171" s="13">
        <f t="shared" si="240"/>
        <v>1</v>
      </c>
      <c r="BB171" s="13">
        <f t="shared" si="241"/>
        <v>0</v>
      </c>
      <c r="BC171" s="13">
        <f t="shared" si="205"/>
        <v>1</v>
      </c>
      <c r="BD171" s="16">
        <f t="shared" si="206"/>
        <v>0</v>
      </c>
      <c r="BE171" s="17">
        <f t="shared" si="207"/>
        <v>0</v>
      </c>
      <c r="BF171" s="16">
        <f t="shared" si="208"/>
        <v>0</v>
      </c>
      <c r="BH171" s="13">
        <f t="shared" si="242"/>
        <v>1</v>
      </c>
      <c r="BI171" s="13">
        <f t="shared" si="243"/>
        <v>0</v>
      </c>
      <c r="BJ171" s="13">
        <f t="shared" si="209"/>
        <v>1</v>
      </c>
      <c r="BK171" s="16">
        <f t="shared" si="210"/>
        <v>0</v>
      </c>
      <c r="BL171" s="17">
        <f t="shared" si="211"/>
        <v>0</v>
      </c>
      <c r="BM171" s="16">
        <f t="shared" si="212"/>
        <v>0</v>
      </c>
      <c r="BO171" s="13">
        <f t="shared" si="244"/>
        <v>1</v>
      </c>
      <c r="BP171" s="13">
        <f t="shared" si="245"/>
        <v>0</v>
      </c>
      <c r="BQ171" s="13">
        <f t="shared" si="213"/>
        <v>1</v>
      </c>
      <c r="BR171" s="16">
        <f t="shared" si="214"/>
        <v>0</v>
      </c>
      <c r="BS171" s="17">
        <f t="shared" si="215"/>
        <v>0</v>
      </c>
      <c r="BT171" s="16">
        <f t="shared" si="216"/>
        <v>0</v>
      </c>
      <c r="BV171" s="13">
        <f t="shared" si="246"/>
        <v>1</v>
      </c>
      <c r="BW171" s="13">
        <f t="shared" si="247"/>
        <v>0</v>
      </c>
      <c r="BX171" s="13">
        <f t="shared" si="217"/>
        <v>1</v>
      </c>
      <c r="BY171" s="16">
        <f t="shared" si="218"/>
        <v>0</v>
      </c>
      <c r="BZ171" s="17">
        <f t="shared" si="219"/>
        <v>0</v>
      </c>
      <c r="CA171" s="16">
        <f t="shared" si="220"/>
        <v>0</v>
      </c>
      <c r="CC171" s="13">
        <f t="shared" si="248"/>
        <v>1</v>
      </c>
      <c r="CD171" s="13">
        <f t="shared" si="249"/>
        <v>0</v>
      </c>
      <c r="CE171" s="13">
        <f t="shared" si="221"/>
        <v>1</v>
      </c>
      <c r="CF171" s="16">
        <f t="shared" si="222"/>
        <v>0</v>
      </c>
      <c r="CG171" s="17">
        <f t="shared" si="223"/>
        <v>0</v>
      </c>
      <c r="CH171" s="16">
        <f t="shared" si="224"/>
        <v>0</v>
      </c>
      <c r="CJ171" s="13">
        <f t="shared" si="250"/>
        <v>1</v>
      </c>
      <c r="CK171" s="13">
        <f t="shared" si="251"/>
        <v>0</v>
      </c>
      <c r="CL171" s="13">
        <f t="shared" si="225"/>
        <v>1</v>
      </c>
      <c r="CM171" s="16">
        <f t="shared" si="226"/>
        <v>0</v>
      </c>
      <c r="CN171" s="17">
        <f t="shared" si="227"/>
        <v>0</v>
      </c>
      <c r="CO171" s="16">
        <f t="shared" si="228"/>
        <v>0</v>
      </c>
      <c r="CQ171" s="16">
        <f t="shared" si="252"/>
        <v>0</v>
      </c>
      <c r="CR171" s="16">
        <f>CQ171-ROUNDDOWN(コマンド生成ツール!$D$25,0)</f>
        <v>0</v>
      </c>
      <c r="CS171" s="16">
        <v>8</v>
      </c>
    </row>
    <row r="172" spans="2:97" x14ac:dyDescent="0.15">
      <c r="B172" s="8">
        <f t="shared" si="253"/>
        <v>139</v>
      </c>
      <c r="C172" s="8">
        <f t="shared" si="174"/>
        <v>1</v>
      </c>
      <c r="D172" s="8">
        <f t="shared" si="175"/>
        <v>39</v>
      </c>
      <c r="E172" s="16">
        <f t="shared" si="176"/>
        <v>490.9417831370061</v>
      </c>
      <c r="F172" s="13">
        <f t="shared" si="177"/>
        <v>0.99793577141770617</v>
      </c>
      <c r="G172" s="13">
        <f t="shared" si="178"/>
        <v>6.4219904429604929E-2</v>
      </c>
      <c r="H172" s="13">
        <f t="shared" si="179"/>
        <v>0.99175160775010485</v>
      </c>
      <c r="I172" s="13">
        <f t="shared" si="180"/>
        <v>0.12817467973465832</v>
      </c>
      <c r="K172" s="13">
        <f t="shared" si="181"/>
        <v>1</v>
      </c>
      <c r="L172" s="13">
        <f t="shared" si="182"/>
        <v>0</v>
      </c>
      <c r="M172" s="13">
        <f t="shared" si="254"/>
        <v>1</v>
      </c>
      <c r="N172" s="16">
        <f t="shared" si="229"/>
        <v>0</v>
      </c>
      <c r="O172" s="17">
        <f t="shared" si="183"/>
        <v>0</v>
      </c>
      <c r="P172" s="16">
        <f t="shared" si="184"/>
        <v>0</v>
      </c>
      <c r="R172" s="13">
        <f t="shared" si="230"/>
        <v>1</v>
      </c>
      <c r="S172" s="13">
        <f t="shared" si="231"/>
        <v>0</v>
      </c>
      <c r="T172" s="13">
        <f t="shared" si="185"/>
        <v>1</v>
      </c>
      <c r="U172" s="16">
        <f t="shared" si="186"/>
        <v>0</v>
      </c>
      <c r="V172" s="17">
        <f t="shared" si="187"/>
        <v>0</v>
      </c>
      <c r="W172" s="16">
        <f t="shared" si="188"/>
        <v>0</v>
      </c>
      <c r="Y172" s="13">
        <f t="shared" si="232"/>
        <v>1</v>
      </c>
      <c r="Z172" s="13">
        <f t="shared" si="233"/>
        <v>0</v>
      </c>
      <c r="AA172" s="13">
        <f t="shared" si="189"/>
        <v>1</v>
      </c>
      <c r="AB172" s="16">
        <f t="shared" si="190"/>
        <v>0</v>
      </c>
      <c r="AC172" s="17">
        <f t="shared" si="191"/>
        <v>0</v>
      </c>
      <c r="AD172" s="16">
        <f t="shared" si="192"/>
        <v>0</v>
      </c>
      <c r="AF172" s="13">
        <f t="shared" si="234"/>
        <v>1</v>
      </c>
      <c r="AG172" s="13">
        <f t="shared" si="235"/>
        <v>0</v>
      </c>
      <c r="AH172" s="13">
        <f t="shared" si="193"/>
        <v>1</v>
      </c>
      <c r="AI172" s="16">
        <f t="shared" si="194"/>
        <v>0</v>
      </c>
      <c r="AJ172" s="17">
        <f t="shared" si="195"/>
        <v>0</v>
      </c>
      <c r="AK172" s="16">
        <f t="shared" si="196"/>
        <v>0</v>
      </c>
      <c r="AM172" s="13">
        <f t="shared" si="236"/>
        <v>1</v>
      </c>
      <c r="AN172" s="13">
        <f t="shared" si="237"/>
        <v>0</v>
      </c>
      <c r="AO172" s="13">
        <f t="shared" si="197"/>
        <v>1</v>
      </c>
      <c r="AP172" s="16">
        <f t="shared" si="198"/>
        <v>0</v>
      </c>
      <c r="AQ172" s="17">
        <f t="shared" si="199"/>
        <v>0</v>
      </c>
      <c r="AR172" s="16">
        <f t="shared" si="200"/>
        <v>0</v>
      </c>
      <c r="AT172" s="13">
        <f t="shared" si="238"/>
        <v>1</v>
      </c>
      <c r="AU172" s="13">
        <f t="shared" si="239"/>
        <v>0</v>
      </c>
      <c r="AV172" s="13">
        <f t="shared" si="201"/>
        <v>1</v>
      </c>
      <c r="AW172" s="16">
        <f t="shared" si="202"/>
        <v>0</v>
      </c>
      <c r="AX172" s="17">
        <f t="shared" si="203"/>
        <v>0</v>
      </c>
      <c r="AY172" s="16">
        <f t="shared" si="204"/>
        <v>0</v>
      </c>
      <c r="BA172" s="13">
        <f t="shared" si="240"/>
        <v>1</v>
      </c>
      <c r="BB172" s="13">
        <f t="shared" si="241"/>
        <v>0</v>
      </c>
      <c r="BC172" s="13">
        <f t="shared" si="205"/>
        <v>1</v>
      </c>
      <c r="BD172" s="16">
        <f t="shared" si="206"/>
        <v>0</v>
      </c>
      <c r="BE172" s="17">
        <f t="shared" si="207"/>
        <v>0</v>
      </c>
      <c r="BF172" s="16">
        <f t="shared" si="208"/>
        <v>0</v>
      </c>
      <c r="BH172" s="13">
        <f t="shared" si="242"/>
        <v>1</v>
      </c>
      <c r="BI172" s="13">
        <f t="shared" si="243"/>
        <v>0</v>
      </c>
      <c r="BJ172" s="13">
        <f t="shared" si="209"/>
        <v>1</v>
      </c>
      <c r="BK172" s="16">
        <f t="shared" si="210"/>
        <v>0</v>
      </c>
      <c r="BL172" s="17">
        <f t="shared" si="211"/>
        <v>0</v>
      </c>
      <c r="BM172" s="16">
        <f t="shared" si="212"/>
        <v>0</v>
      </c>
      <c r="BO172" s="13">
        <f t="shared" si="244"/>
        <v>1</v>
      </c>
      <c r="BP172" s="13">
        <f t="shared" si="245"/>
        <v>0</v>
      </c>
      <c r="BQ172" s="13">
        <f t="shared" si="213"/>
        <v>1</v>
      </c>
      <c r="BR172" s="16">
        <f t="shared" si="214"/>
        <v>0</v>
      </c>
      <c r="BS172" s="17">
        <f t="shared" si="215"/>
        <v>0</v>
      </c>
      <c r="BT172" s="16">
        <f t="shared" si="216"/>
        <v>0</v>
      </c>
      <c r="BV172" s="13">
        <f t="shared" si="246"/>
        <v>1</v>
      </c>
      <c r="BW172" s="13">
        <f t="shared" si="247"/>
        <v>0</v>
      </c>
      <c r="BX172" s="13">
        <f t="shared" si="217"/>
        <v>1</v>
      </c>
      <c r="BY172" s="16">
        <f t="shared" si="218"/>
        <v>0</v>
      </c>
      <c r="BZ172" s="17">
        <f t="shared" si="219"/>
        <v>0</v>
      </c>
      <c r="CA172" s="16">
        <f t="shared" si="220"/>
        <v>0</v>
      </c>
      <c r="CC172" s="13">
        <f t="shared" si="248"/>
        <v>1</v>
      </c>
      <c r="CD172" s="13">
        <f t="shared" si="249"/>
        <v>0</v>
      </c>
      <c r="CE172" s="13">
        <f t="shared" si="221"/>
        <v>1</v>
      </c>
      <c r="CF172" s="16">
        <f t="shared" si="222"/>
        <v>0</v>
      </c>
      <c r="CG172" s="17">
        <f t="shared" si="223"/>
        <v>0</v>
      </c>
      <c r="CH172" s="16">
        <f t="shared" si="224"/>
        <v>0</v>
      </c>
      <c r="CJ172" s="13">
        <f t="shared" si="250"/>
        <v>1</v>
      </c>
      <c r="CK172" s="13">
        <f t="shared" si="251"/>
        <v>0</v>
      </c>
      <c r="CL172" s="13">
        <f t="shared" si="225"/>
        <v>1</v>
      </c>
      <c r="CM172" s="16">
        <f t="shared" si="226"/>
        <v>0</v>
      </c>
      <c r="CN172" s="17">
        <f t="shared" si="227"/>
        <v>0</v>
      </c>
      <c r="CO172" s="16">
        <f t="shared" si="228"/>
        <v>0</v>
      </c>
      <c r="CQ172" s="16">
        <f t="shared" si="252"/>
        <v>0</v>
      </c>
      <c r="CR172" s="16">
        <f>CQ172-ROUNDDOWN(コマンド生成ツール!$D$25,0)</f>
        <v>0</v>
      </c>
      <c r="CS172" s="16">
        <v>8</v>
      </c>
    </row>
    <row r="173" spans="2:97" x14ac:dyDescent="0.15">
      <c r="B173" s="8">
        <f t="shared" si="253"/>
        <v>140</v>
      </c>
      <c r="C173" s="8">
        <f t="shared" si="174"/>
        <v>1</v>
      </c>
      <c r="D173" s="8">
        <f t="shared" si="175"/>
        <v>40</v>
      </c>
      <c r="E173" s="16">
        <f t="shared" si="176"/>
        <v>502.37728630191612</v>
      </c>
      <c r="F173" s="13">
        <f t="shared" si="177"/>
        <v>0.99783852238282866</v>
      </c>
      <c r="G173" s="13">
        <f t="shared" si="178"/>
        <v>6.5713645834431983E-2</v>
      </c>
      <c r="H173" s="13">
        <f t="shared" si="179"/>
        <v>0.99136343350229372</v>
      </c>
      <c r="I173" s="13">
        <f t="shared" si="180"/>
        <v>0.13114321451963626</v>
      </c>
      <c r="K173" s="13">
        <f t="shared" si="181"/>
        <v>1</v>
      </c>
      <c r="L173" s="13">
        <f t="shared" si="182"/>
        <v>0</v>
      </c>
      <c r="M173" s="13">
        <f t="shared" si="254"/>
        <v>1</v>
      </c>
      <c r="N173" s="16">
        <f t="shared" si="229"/>
        <v>0</v>
      </c>
      <c r="O173" s="17">
        <f t="shared" si="183"/>
        <v>0</v>
      </c>
      <c r="P173" s="16">
        <f t="shared" si="184"/>
        <v>0</v>
      </c>
      <c r="R173" s="13">
        <f t="shared" si="230"/>
        <v>1</v>
      </c>
      <c r="S173" s="13">
        <f t="shared" si="231"/>
        <v>0</v>
      </c>
      <c r="T173" s="13">
        <f t="shared" si="185"/>
        <v>1</v>
      </c>
      <c r="U173" s="16">
        <f t="shared" si="186"/>
        <v>0</v>
      </c>
      <c r="V173" s="17">
        <f t="shared" si="187"/>
        <v>0</v>
      </c>
      <c r="W173" s="16">
        <f t="shared" si="188"/>
        <v>0</v>
      </c>
      <c r="Y173" s="13">
        <f t="shared" si="232"/>
        <v>1</v>
      </c>
      <c r="Z173" s="13">
        <f t="shared" si="233"/>
        <v>0</v>
      </c>
      <c r="AA173" s="13">
        <f t="shared" si="189"/>
        <v>1</v>
      </c>
      <c r="AB173" s="16">
        <f t="shared" si="190"/>
        <v>0</v>
      </c>
      <c r="AC173" s="17">
        <f t="shared" si="191"/>
        <v>0</v>
      </c>
      <c r="AD173" s="16">
        <f t="shared" si="192"/>
        <v>0</v>
      </c>
      <c r="AF173" s="13">
        <f t="shared" si="234"/>
        <v>1</v>
      </c>
      <c r="AG173" s="13">
        <f t="shared" si="235"/>
        <v>0</v>
      </c>
      <c r="AH173" s="13">
        <f t="shared" si="193"/>
        <v>1</v>
      </c>
      <c r="AI173" s="16">
        <f t="shared" si="194"/>
        <v>0</v>
      </c>
      <c r="AJ173" s="17">
        <f t="shared" si="195"/>
        <v>0</v>
      </c>
      <c r="AK173" s="16">
        <f t="shared" si="196"/>
        <v>0</v>
      </c>
      <c r="AM173" s="13">
        <f t="shared" si="236"/>
        <v>1</v>
      </c>
      <c r="AN173" s="13">
        <f t="shared" si="237"/>
        <v>0</v>
      </c>
      <c r="AO173" s="13">
        <f t="shared" si="197"/>
        <v>1</v>
      </c>
      <c r="AP173" s="16">
        <f t="shared" si="198"/>
        <v>0</v>
      </c>
      <c r="AQ173" s="17">
        <f t="shared" si="199"/>
        <v>0</v>
      </c>
      <c r="AR173" s="16">
        <f t="shared" si="200"/>
        <v>0</v>
      </c>
      <c r="AT173" s="13">
        <f t="shared" si="238"/>
        <v>1</v>
      </c>
      <c r="AU173" s="13">
        <f t="shared" si="239"/>
        <v>0</v>
      </c>
      <c r="AV173" s="13">
        <f t="shared" si="201"/>
        <v>1</v>
      </c>
      <c r="AW173" s="16">
        <f t="shared" si="202"/>
        <v>0</v>
      </c>
      <c r="AX173" s="17">
        <f t="shared" si="203"/>
        <v>0</v>
      </c>
      <c r="AY173" s="16">
        <f t="shared" si="204"/>
        <v>0</v>
      </c>
      <c r="BA173" s="13">
        <f t="shared" si="240"/>
        <v>1</v>
      </c>
      <c r="BB173" s="13">
        <f t="shared" si="241"/>
        <v>0</v>
      </c>
      <c r="BC173" s="13">
        <f t="shared" si="205"/>
        <v>1</v>
      </c>
      <c r="BD173" s="16">
        <f t="shared" si="206"/>
        <v>0</v>
      </c>
      <c r="BE173" s="17">
        <f t="shared" si="207"/>
        <v>0</v>
      </c>
      <c r="BF173" s="16">
        <f t="shared" si="208"/>
        <v>0</v>
      </c>
      <c r="BH173" s="13">
        <f t="shared" si="242"/>
        <v>1</v>
      </c>
      <c r="BI173" s="13">
        <f t="shared" si="243"/>
        <v>0</v>
      </c>
      <c r="BJ173" s="13">
        <f t="shared" si="209"/>
        <v>1</v>
      </c>
      <c r="BK173" s="16">
        <f t="shared" si="210"/>
        <v>0</v>
      </c>
      <c r="BL173" s="17">
        <f t="shared" si="211"/>
        <v>0</v>
      </c>
      <c r="BM173" s="16">
        <f t="shared" si="212"/>
        <v>0</v>
      </c>
      <c r="BO173" s="13">
        <f t="shared" si="244"/>
        <v>1</v>
      </c>
      <c r="BP173" s="13">
        <f t="shared" si="245"/>
        <v>0</v>
      </c>
      <c r="BQ173" s="13">
        <f t="shared" si="213"/>
        <v>1</v>
      </c>
      <c r="BR173" s="16">
        <f t="shared" si="214"/>
        <v>0</v>
      </c>
      <c r="BS173" s="17">
        <f t="shared" si="215"/>
        <v>0</v>
      </c>
      <c r="BT173" s="16">
        <f t="shared" si="216"/>
        <v>0</v>
      </c>
      <c r="BV173" s="13">
        <f t="shared" si="246"/>
        <v>1</v>
      </c>
      <c r="BW173" s="13">
        <f t="shared" si="247"/>
        <v>0</v>
      </c>
      <c r="BX173" s="13">
        <f t="shared" si="217"/>
        <v>1</v>
      </c>
      <c r="BY173" s="16">
        <f t="shared" si="218"/>
        <v>0</v>
      </c>
      <c r="BZ173" s="17">
        <f t="shared" si="219"/>
        <v>0</v>
      </c>
      <c r="CA173" s="16">
        <f t="shared" si="220"/>
        <v>0</v>
      </c>
      <c r="CC173" s="13">
        <f t="shared" si="248"/>
        <v>1</v>
      </c>
      <c r="CD173" s="13">
        <f t="shared" si="249"/>
        <v>0</v>
      </c>
      <c r="CE173" s="13">
        <f t="shared" si="221"/>
        <v>1</v>
      </c>
      <c r="CF173" s="16">
        <f t="shared" si="222"/>
        <v>0</v>
      </c>
      <c r="CG173" s="17">
        <f t="shared" si="223"/>
        <v>0</v>
      </c>
      <c r="CH173" s="16">
        <f t="shared" si="224"/>
        <v>0</v>
      </c>
      <c r="CJ173" s="13">
        <f t="shared" si="250"/>
        <v>1</v>
      </c>
      <c r="CK173" s="13">
        <f t="shared" si="251"/>
        <v>0</v>
      </c>
      <c r="CL173" s="13">
        <f t="shared" si="225"/>
        <v>1</v>
      </c>
      <c r="CM173" s="16">
        <f t="shared" si="226"/>
        <v>0</v>
      </c>
      <c r="CN173" s="17">
        <f t="shared" si="227"/>
        <v>0</v>
      </c>
      <c r="CO173" s="16">
        <f t="shared" si="228"/>
        <v>0</v>
      </c>
      <c r="CQ173" s="16">
        <f t="shared" si="252"/>
        <v>0</v>
      </c>
      <c r="CR173" s="16">
        <f>CQ173-ROUNDDOWN(コマンド生成ツール!$D$25,0)</f>
        <v>0</v>
      </c>
      <c r="CS173" s="16">
        <v>8</v>
      </c>
    </row>
    <row r="174" spans="2:97" x14ac:dyDescent="0.15">
      <c r="B174" s="8">
        <f t="shared" si="253"/>
        <v>141</v>
      </c>
      <c r="C174" s="8">
        <f t="shared" si="174"/>
        <v>1</v>
      </c>
      <c r="D174" s="8">
        <f t="shared" si="175"/>
        <v>41</v>
      </c>
      <c r="E174" s="16">
        <f t="shared" si="176"/>
        <v>514.0791565537728</v>
      </c>
      <c r="F174" s="13">
        <f t="shared" si="177"/>
        <v>0.99773669352425431</v>
      </c>
      <c r="G174" s="13">
        <f t="shared" si="178"/>
        <v>6.7242028488797387E-2</v>
      </c>
      <c r="H174" s="13">
        <f t="shared" si="179"/>
        <v>0.99095701920942347</v>
      </c>
      <c r="I174" s="13">
        <f t="shared" si="180"/>
        <v>0.13417967834055283</v>
      </c>
      <c r="K174" s="13">
        <f t="shared" si="181"/>
        <v>1</v>
      </c>
      <c r="L174" s="13">
        <f t="shared" si="182"/>
        <v>0</v>
      </c>
      <c r="M174" s="13">
        <f t="shared" si="254"/>
        <v>1</v>
      </c>
      <c r="N174" s="16">
        <f t="shared" si="229"/>
        <v>0</v>
      </c>
      <c r="O174" s="17">
        <f t="shared" si="183"/>
        <v>0</v>
      </c>
      <c r="P174" s="16">
        <f t="shared" si="184"/>
        <v>0</v>
      </c>
      <c r="R174" s="13">
        <f t="shared" si="230"/>
        <v>1</v>
      </c>
      <c r="S174" s="13">
        <f t="shared" si="231"/>
        <v>0</v>
      </c>
      <c r="T174" s="13">
        <f t="shared" si="185"/>
        <v>1</v>
      </c>
      <c r="U174" s="16">
        <f t="shared" si="186"/>
        <v>0</v>
      </c>
      <c r="V174" s="17">
        <f t="shared" si="187"/>
        <v>0</v>
      </c>
      <c r="W174" s="16">
        <f t="shared" si="188"/>
        <v>0</v>
      </c>
      <c r="Y174" s="13">
        <f t="shared" si="232"/>
        <v>1</v>
      </c>
      <c r="Z174" s="13">
        <f t="shared" si="233"/>
        <v>0</v>
      </c>
      <c r="AA174" s="13">
        <f t="shared" si="189"/>
        <v>1</v>
      </c>
      <c r="AB174" s="16">
        <f t="shared" si="190"/>
        <v>0</v>
      </c>
      <c r="AC174" s="17">
        <f t="shared" si="191"/>
        <v>0</v>
      </c>
      <c r="AD174" s="16">
        <f t="shared" si="192"/>
        <v>0</v>
      </c>
      <c r="AF174" s="13">
        <f t="shared" si="234"/>
        <v>1</v>
      </c>
      <c r="AG174" s="13">
        <f t="shared" si="235"/>
        <v>0</v>
      </c>
      <c r="AH174" s="13">
        <f t="shared" si="193"/>
        <v>1</v>
      </c>
      <c r="AI174" s="16">
        <f t="shared" si="194"/>
        <v>0</v>
      </c>
      <c r="AJ174" s="17">
        <f t="shared" si="195"/>
        <v>0</v>
      </c>
      <c r="AK174" s="16">
        <f t="shared" si="196"/>
        <v>0</v>
      </c>
      <c r="AM174" s="13">
        <f t="shared" si="236"/>
        <v>1</v>
      </c>
      <c r="AN174" s="13">
        <f t="shared" si="237"/>
        <v>0</v>
      </c>
      <c r="AO174" s="13">
        <f t="shared" si="197"/>
        <v>1</v>
      </c>
      <c r="AP174" s="16">
        <f t="shared" si="198"/>
        <v>0</v>
      </c>
      <c r="AQ174" s="17">
        <f t="shared" si="199"/>
        <v>0</v>
      </c>
      <c r="AR174" s="16">
        <f t="shared" si="200"/>
        <v>0</v>
      </c>
      <c r="AT174" s="13">
        <f t="shared" si="238"/>
        <v>1</v>
      </c>
      <c r="AU174" s="13">
        <f t="shared" si="239"/>
        <v>0</v>
      </c>
      <c r="AV174" s="13">
        <f t="shared" si="201"/>
        <v>1</v>
      </c>
      <c r="AW174" s="16">
        <f t="shared" si="202"/>
        <v>0</v>
      </c>
      <c r="AX174" s="17">
        <f t="shared" si="203"/>
        <v>0</v>
      </c>
      <c r="AY174" s="16">
        <f t="shared" si="204"/>
        <v>0</v>
      </c>
      <c r="BA174" s="13">
        <f t="shared" si="240"/>
        <v>1</v>
      </c>
      <c r="BB174" s="13">
        <f t="shared" si="241"/>
        <v>0</v>
      </c>
      <c r="BC174" s="13">
        <f t="shared" si="205"/>
        <v>1</v>
      </c>
      <c r="BD174" s="16">
        <f t="shared" si="206"/>
        <v>0</v>
      </c>
      <c r="BE174" s="17">
        <f t="shared" si="207"/>
        <v>0</v>
      </c>
      <c r="BF174" s="16">
        <f t="shared" si="208"/>
        <v>0</v>
      </c>
      <c r="BH174" s="13">
        <f t="shared" si="242"/>
        <v>1</v>
      </c>
      <c r="BI174" s="13">
        <f t="shared" si="243"/>
        <v>0</v>
      </c>
      <c r="BJ174" s="13">
        <f t="shared" si="209"/>
        <v>1</v>
      </c>
      <c r="BK174" s="16">
        <f t="shared" si="210"/>
        <v>0</v>
      </c>
      <c r="BL174" s="17">
        <f t="shared" si="211"/>
        <v>0</v>
      </c>
      <c r="BM174" s="16">
        <f t="shared" si="212"/>
        <v>0</v>
      </c>
      <c r="BO174" s="13">
        <f t="shared" si="244"/>
        <v>1</v>
      </c>
      <c r="BP174" s="13">
        <f t="shared" si="245"/>
        <v>0</v>
      </c>
      <c r="BQ174" s="13">
        <f t="shared" si="213"/>
        <v>1</v>
      </c>
      <c r="BR174" s="16">
        <f t="shared" si="214"/>
        <v>0</v>
      </c>
      <c r="BS174" s="17">
        <f t="shared" si="215"/>
        <v>0</v>
      </c>
      <c r="BT174" s="16">
        <f t="shared" si="216"/>
        <v>0</v>
      </c>
      <c r="BV174" s="13">
        <f t="shared" si="246"/>
        <v>1</v>
      </c>
      <c r="BW174" s="13">
        <f t="shared" si="247"/>
        <v>0</v>
      </c>
      <c r="BX174" s="13">
        <f t="shared" si="217"/>
        <v>1</v>
      </c>
      <c r="BY174" s="16">
        <f t="shared" si="218"/>
        <v>0</v>
      </c>
      <c r="BZ174" s="17">
        <f t="shared" si="219"/>
        <v>0</v>
      </c>
      <c r="CA174" s="16">
        <f t="shared" si="220"/>
        <v>0</v>
      </c>
      <c r="CC174" s="13">
        <f t="shared" si="248"/>
        <v>1</v>
      </c>
      <c r="CD174" s="13">
        <f t="shared" si="249"/>
        <v>0</v>
      </c>
      <c r="CE174" s="13">
        <f t="shared" si="221"/>
        <v>1</v>
      </c>
      <c r="CF174" s="16">
        <f t="shared" si="222"/>
        <v>0</v>
      </c>
      <c r="CG174" s="17">
        <f t="shared" si="223"/>
        <v>0</v>
      </c>
      <c r="CH174" s="16">
        <f t="shared" si="224"/>
        <v>0</v>
      </c>
      <c r="CJ174" s="13">
        <f t="shared" si="250"/>
        <v>1</v>
      </c>
      <c r="CK174" s="13">
        <f t="shared" si="251"/>
        <v>0</v>
      </c>
      <c r="CL174" s="13">
        <f t="shared" si="225"/>
        <v>1</v>
      </c>
      <c r="CM174" s="16">
        <f t="shared" si="226"/>
        <v>0</v>
      </c>
      <c r="CN174" s="17">
        <f t="shared" si="227"/>
        <v>0</v>
      </c>
      <c r="CO174" s="16">
        <f t="shared" si="228"/>
        <v>0</v>
      </c>
      <c r="CQ174" s="16">
        <f t="shared" si="252"/>
        <v>0</v>
      </c>
      <c r="CR174" s="16">
        <f>CQ174-ROUNDDOWN(コマンド生成ツール!$D$25,0)</f>
        <v>0</v>
      </c>
      <c r="CS174" s="16">
        <v>8</v>
      </c>
    </row>
    <row r="175" spans="2:97" x14ac:dyDescent="0.15">
      <c r="B175" s="8">
        <f t="shared" si="253"/>
        <v>142</v>
      </c>
      <c r="C175" s="8">
        <f t="shared" si="174"/>
        <v>1</v>
      </c>
      <c r="D175" s="8">
        <f t="shared" si="175"/>
        <v>42</v>
      </c>
      <c r="E175" s="16">
        <f t="shared" si="176"/>
        <v>526.05359837907645</v>
      </c>
      <c r="F175" s="13">
        <f t="shared" si="177"/>
        <v>0.99763006932776688</v>
      </c>
      <c r="G175" s="13">
        <f t="shared" si="178"/>
        <v>6.8805848392960708E-2</v>
      </c>
      <c r="H175" s="13">
        <f t="shared" si="179"/>
        <v>0.9905315104538498</v>
      </c>
      <c r="I175" s="13">
        <f t="shared" si="180"/>
        <v>0.13728556660485042</v>
      </c>
      <c r="K175" s="13">
        <f t="shared" si="181"/>
        <v>1</v>
      </c>
      <c r="L175" s="13">
        <f t="shared" si="182"/>
        <v>0</v>
      </c>
      <c r="M175" s="13">
        <f t="shared" si="254"/>
        <v>1</v>
      </c>
      <c r="N175" s="16">
        <f t="shared" si="229"/>
        <v>0</v>
      </c>
      <c r="O175" s="17">
        <f t="shared" si="183"/>
        <v>0</v>
      </c>
      <c r="P175" s="16">
        <f t="shared" si="184"/>
        <v>0</v>
      </c>
      <c r="R175" s="13">
        <f t="shared" si="230"/>
        <v>1</v>
      </c>
      <c r="S175" s="13">
        <f t="shared" si="231"/>
        <v>0</v>
      </c>
      <c r="T175" s="13">
        <f t="shared" si="185"/>
        <v>1</v>
      </c>
      <c r="U175" s="16">
        <f t="shared" si="186"/>
        <v>0</v>
      </c>
      <c r="V175" s="17">
        <f t="shared" si="187"/>
        <v>0</v>
      </c>
      <c r="W175" s="16">
        <f t="shared" si="188"/>
        <v>0</v>
      </c>
      <c r="Y175" s="13">
        <f t="shared" si="232"/>
        <v>1</v>
      </c>
      <c r="Z175" s="13">
        <f t="shared" si="233"/>
        <v>0</v>
      </c>
      <c r="AA175" s="13">
        <f t="shared" si="189"/>
        <v>1</v>
      </c>
      <c r="AB175" s="16">
        <f t="shared" si="190"/>
        <v>0</v>
      </c>
      <c r="AC175" s="17">
        <f t="shared" si="191"/>
        <v>0</v>
      </c>
      <c r="AD175" s="16">
        <f t="shared" si="192"/>
        <v>0</v>
      </c>
      <c r="AF175" s="13">
        <f t="shared" si="234"/>
        <v>1</v>
      </c>
      <c r="AG175" s="13">
        <f t="shared" si="235"/>
        <v>0</v>
      </c>
      <c r="AH175" s="13">
        <f t="shared" si="193"/>
        <v>1</v>
      </c>
      <c r="AI175" s="16">
        <f t="shared" si="194"/>
        <v>0</v>
      </c>
      <c r="AJ175" s="17">
        <f t="shared" si="195"/>
        <v>0</v>
      </c>
      <c r="AK175" s="16">
        <f t="shared" si="196"/>
        <v>0</v>
      </c>
      <c r="AM175" s="13">
        <f t="shared" si="236"/>
        <v>1</v>
      </c>
      <c r="AN175" s="13">
        <f t="shared" si="237"/>
        <v>0</v>
      </c>
      <c r="AO175" s="13">
        <f t="shared" si="197"/>
        <v>1</v>
      </c>
      <c r="AP175" s="16">
        <f t="shared" si="198"/>
        <v>0</v>
      </c>
      <c r="AQ175" s="17">
        <f t="shared" si="199"/>
        <v>0</v>
      </c>
      <c r="AR175" s="16">
        <f t="shared" si="200"/>
        <v>0</v>
      </c>
      <c r="AT175" s="13">
        <f t="shared" si="238"/>
        <v>1</v>
      </c>
      <c r="AU175" s="13">
        <f t="shared" si="239"/>
        <v>0</v>
      </c>
      <c r="AV175" s="13">
        <f t="shared" si="201"/>
        <v>1</v>
      </c>
      <c r="AW175" s="16">
        <f t="shared" si="202"/>
        <v>0</v>
      </c>
      <c r="AX175" s="17">
        <f t="shared" si="203"/>
        <v>0</v>
      </c>
      <c r="AY175" s="16">
        <f t="shared" si="204"/>
        <v>0</v>
      </c>
      <c r="BA175" s="13">
        <f t="shared" si="240"/>
        <v>1</v>
      </c>
      <c r="BB175" s="13">
        <f t="shared" si="241"/>
        <v>0</v>
      </c>
      <c r="BC175" s="13">
        <f t="shared" si="205"/>
        <v>1</v>
      </c>
      <c r="BD175" s="16">
        <f t="shared" si="206"/>
        <v>0</v>
      </c>
      <c r="BE175" s="17">
        <f t="shared" si="207"/>
        <v>0</v>
      </c>
      <c r="BF175" s="16">
        <f t="shared" si="208"/>
        <v>0</v>
      </c>
      <c r="BH175" s="13">
        <f t="shared" si="242"/>
        <v>1</v>
      </c>
      <c r="BI175" s="13">
        <f t="shared" si="243"/>
        <v>0</v>
      </c>
      <c r="BJ175" s="13">
        <f t="shared" si="209"/>
        <v>1</v>
      </c>
      <c r="BK175" s="16">
        <f t="shared" si="210"/>
        <v>0</v>
      </c>
      <c r="BL175" s="17">
        <f t="shared" si="211"/>
        <v>0</v>
      </c>
      <c r="BM175" s="16">
        <f t="shared" si="212"/>
        <v>0</v>
      </c>
      <c r="BO175" s="13">
        <f t="shared" si="244"/>
        <v>1</v>
      </c>
      <c r="BP175" s="13">
        <f t="shared" si="245"/>
        <v>0</v>
      </c>
      <c r="BQ175" s="13">
        <f t="shared" si="213"/>
        <v>1</v>
      </c>
      <c r="BR175" s="16">
        <f t="shared" si="214"/>
        <v>0</v>
      </c>
      <c r="BS175" s="17">
        <f t="shared" si="215"/>
        <v>0</v>
      </c>
      <c r="BT175" s="16">
        <f t="shared" si="216"/>
        <v>0</v>
      </c>
      <c r="BV175" s="13">
        <f t="shared" si="246"/>
        <v>1</v>
      </c>
      <c r="BW175" s="13">
        <f t="shared" si="247"/>
        <v>0</v>
      </c>
      <c r="BX175" s="13">
        <f t="shared" si="217"/>
        <v>1</v>
      </c>
      <c r="BY175" s="16">
        <f t="shared" si="218"/>
        <v>0</v>
      </c>
      <c r="BZ175" s="17">
        <f t="shared" si="219"/>
        <v>0</v>
      </c>
      <c r="CA175" s="16">
        <f t="shared" si="220"/>
        <v>0</v>
      </c>
      <c r="CC175" s="13">
        <f t="shared" si="248"/>
        <v>1</v>
      </c>
      <c r="CD175" s="13">
        <f t="shared" si="249"/>
        <v>0</v>
      </c>
      <c r="CE175" s="13">
        <f t="shared" si="221"/>
        <v>1</v>
      </c>
      <c r="CF175" s="16">
        <f t="shared" si="222"/>
        <v>0</v>
      </c>
      <c r="CG175" s="17">
        <f t="shared" si="223"/>
        <v>0</v>
      </c>
      <c r="CH175" s="16">
        <f t="shared" si="224"/>
        <v>0</v>
      </c>
      <c r="CJ175" s="13">
        <f t="shared" si="250"/>
        <v>1</v>
      </c>
      <c r="CK175" s="13">
        <f t="shared" si="251"/>
        <v>0</v>
      </c>
      <c r="CL175" s="13">
        <f t="shared" si="225"/>
        <v>1</v>
      </c>
      <c r="CM175" s="16">
        <f t="shared" si="226"/>
        <v>0</v>
      </c>
      <c r="CN175" s="17">
        <f t="shared" si="227"/>
        <v>0</v>
      </c>
      <c r="CO175" s="16">
        <f t="shared" si="228"/>
        <v>0</v>
      </c>
      <c r="CQ175" s="16">
        <f t="shared" si="252"/>
        <v>0</v>
      </c>
      <c r="CR175" s="16">
        <f>CQ175-ROUNDDOWN(コマンド生成ツール!$D$25,0)</f>
        <v>0</v>
      </c>
      <c r="CS175" s="16">
        <v>8</v>
      </c>
    </row>
    <row r="176" spans="2:97" x14ac:dyDescent="0.15">
      <c r="B176" s="8">
        <f t="shared" si="253"/>
        <v>143</v>
      </c>
      <c r="C176" s="8">
        <f t="shared" si="174"/>
        <v>1</v>
      </c>
      <c r="D176" s="8">
        <f t="shared" si="175"/>
        <v>43</v>
      </c>
      <c r="E176" s="16">
        <f t="shared" si="176"/>
        <v>538.30696078538324</v>
      </c>
      <c r="F176" s="13">
        <f t="shared" si="177"/>
        <v>0.99751842415374026</v>
      </c>
      <c r="G176" s="13">
        <f t="shared" si="178"/>
        <v>7.0405919309662474E-2</v>
      </c>
      <c r="H176" s="13">
        <f t="shared" si="179"/>
        <v>0.99008601305232258</v>
      </c>
      <c r="I176" s="13">
        <f t="shared" si="180"/>
        <v>0.14046240336173982</v>
      </c>
      <c r="K176" s="13">
        <f t="shared" si="181"/>
        <v>1</v>
      </c>
      <c r="L176" s="13">
        <f t="shared" si="182"/>
        <v>0</v>
      </c>
      <c r="M176" s="13">
        <f t="shared" si="254"/>
        <v>1</v>
      </c>
      <c r="N176" s="16">
        <f t="shared" si="229"/>
        <v>0</v>
      </c>
      <c r="O176" s="17">
        <f t="shared" si="183"/>
        <v>0</v>
      </c>
      <c r="P176" s="16">
        <f t="shared" si="184"/>
        <v>0</v>
      </c>
      <c r="R176" s="13">
        <f t="shared" si="230"/>
        <v>1</v>
      </c>
      <c r="S176" s="13">
        <f t="shared" si="231"/>
        <v>0</v>
      </c>
      <c r="T176" s="13">
        <f t="shared" si="185"/>
        <v>1</v>
      </c>
      <c r="U176" s="16">
        <f t="shared" si="186"/>
        <v>0</v>
      </c>
      <c r="V176" s="17">
        <f t="shared" si="187"/>
        <v>0</v>
      </c>
      <c r="W176" s="16">
        <f t="shared" si="188"/>
        <v>0</v>
      </c>
      <c r="Y176" s="13">
        <f t="shared" si="232"/>
        <v>1</v>
      </c>
      <c r="Z176" s="13">
        <f t="shared" si="233"/>
        <v>0</v>
      </c>
      <c r="AA176" s="13">
        <f t="shared" si="189"/>
        <v>1</v>
      </c>
      <c r="AB176" s="16">
        <f t="shared" si="190"/>
        <v>0</v>
      </c>
      <c r="AC176" s="17">
        <f t="shared" si="191"/>
        <v>0</v>
      </c>
      <c r="AD176" s="16">
        <f t="shared" si="192"/>
        <v>0</v>
      </c>
      <c r="AF176" s="13">
        <f t="shared" si="234"/>
        <v>1</v>
      </c>
      <c r="AG176" s="13">
        <f t="shared" si="235"/>
        <v>0</v>
      </c>
      <c r="AH176" s="13">
        <f t="shared" si="193"/>
        <v>1</v>
      </c>
      <c r="AI176" s="16">
        <f t="shared" si="194"/>
        <v>0</v>
      </c>
      <c r="AJ176" s="17">
        <f t="shared" si="195"/>
        <v>0</v>
      </c>
      <c r="AK176" s="16">
        <f t="shared" si="196"/>
        <v>0</v>
      </c>
      <c r="AM176" s="13">
        <f t="shared" si="236"/>
        <v>1</v>
      </c>
      <c r="AN176" s="13">
        <f t="shared" si="237"/>
        <v>0</v>
      </c>
      <c r="AO176" s="13">
        <f t="shared" si="197"/>
        <v>1</v>
      </c>
      <c r="AP176" s="16">
        <f t="shared" si="198"/>
        <v>0</v>
      </c>
      <c r="AQ176" s="17">
        <f t="shared" si="199"/>
        <v>0</v>
      </c>
      <c r="AR176" s="16">
        <f t="shared" si="200"/>
        <v>0</v>
      </c>
      <c r="AT176" s="13">
        <f t="shared" si="238"/>
        <v>1</v>
      </c>
      <c r="AU176" s="13">
        <f t="shared" si="239"/>
        <v>0</v>
      </c>
      <c r="AV176" s="13">
        <f t="shared" si="201"/>
        <v>1</v>
      </c>
      <c r="AW176" s="16">
        <f t="shared" si="202"/>
        <v>0</v>
      </c>
      <c r="AX176" s="17">
        <f t="shared" si="203"/>
        <v>0</v>
      </c>
      <c r="AY176" s="16">
        <f t="shared" si="204"/>
        <v>0</v>
      </c>
      <c r="BA176" s="13">
        <f t="shared" si="240"/>
        <v>1</v>
      </c>
      <c r="BB176" s="13">
        <f t="shared" si="241"/>
        <v>0</v>
      </c>
      <c r="BC176" s="13">
        <f t="shared" si="205"/>
        <v>1</v>
      </c>
      <c r="BD176" s="16">
        <f t="shared" si="206"/>
        <v>0</v>
      </c>
      <c r="BE176" s="17">
        <f t="shared" si="207"/>
        <v>0</v>
      </c>
      <c r="BF176" s="16">
        <f t="shared" si="208"/>
        <v>0</v>
      </c>
      <c r="BH176" s="13">
        <f t="shared" si="242"/>
        <v>1</v>
      </c>
      <c r="BI176" s="13">
        <f t="shared" si="243"/>
        <v>0</v>
      </c>
      <c r="BJ176" s="13">
        <f t="shared" si="209"/>
        <v>1</v>
      </c>
      <c r="BK176" s="16">
        <f t="shared" si="210"/>
        <v>0</v>
      </c>
      <c r="BL176" s="17">
        <f t="shared" si="211"/>
        <v>0</v>
      </c>
      <c r="BM176" s="16">
        <f t="shared" si="212"/>
        <v>0</v>
      </c>
      <c r="BO176" s="13">
        <f t="shared" si="244"/>
        <v>1</v>
      </c>
      <c r="BP176" s="13">
        <f t="shared" si="245"/>
        <v>0</v>
      </c>
      <c r="BQ176" s="13">
        <f t="shared" si="213"/>
        <v>1</v>
      </c>
      <c r="BR176" s="16">
        <f t="shared" si="214"/>
        <v>0</v>
      </c>
      <c r="BS176" s="17">
        <f t="shared" si="215"/>
        <v>0</v>
      </c>
      <c r="BT176" s="16">
        <f t="shared" si="216"/>
        <v>0</v>
      </c>
      <c r="BV176" s="13">
        <f t="shared" si="246"/>
        <v>1</v>
      </c>
      <c r="BW176" s="13">
        <f t="shared" si="247"/>
        <v>0</v>
      </c>
      <c r="BX176" s="13">
        <f t="shared" si="217"/>
        <v>1</v>
      </c>
      <c r="BY176" s="16">
        <f t="shared" si="218"/>
        <v>0</v>
      </c>
      <c r="BZ176" s="17">
        <f t="shared" si="219"/>
        <v>0</v>
      </c>
      <c r="CA176" s="16">
        <f t="shared" si="220"/>
        <v>0</v>
      </c>
      <c r="CC176" s="13">
        <f t="shared" si="248"/>
        <v>1</v>
      </c>
      <c r="CD176" s="13">
        <f t="shared" si="249"/>
        <v>0</v>
      </c>
      <c r="CE176" s="13">
        <f t="shared" si="221"/>
        <v>1</v>
      </c>
      <c r="CF176" s="16">
        <f t="shared" si="222"/>
        <v>0</v>
      </c>
      <c r="CG176" s="17">
        <f t="shared" si="223"/>
        <v>0</v>
      </c>
      <c r="CH176" s="16">
        <f t="shared" si="224"/>
        <v>0</v>
      </c>
      <c r="CJ176" s="13">
        <f t="shared" si="250"/>
        <v>1</v>
      </c>
      <c r="CK176" s="13">
        <f t="shared" si="251"/>
        <v>0</v>
      </c>
      <c r="CL176" s="13">
        <f t="shared" si="225"/>
        <v>1</v>
      </c>
      <c r="CM176" s="16">
        <f t="shared" si="226"/>
        <v>0</v>
      </c>
      <c r="CN176" s="17">
        <f t="shared" si="227"/>
        <v>0</v>
      </c>
      <c r="CO176" s="16">
        <f t="shared" si="228"/>
        <v>0</v>
      </c>
      <c r="CQ176" s="16">
        <f t="shared" si="252"/>
        <v>0</v>
      </c>
      <c r="CR176" s="16">
        <f>CQ176-ROUNDDOWN(コマンド生成ツール!$D$25,0)</f>
        <v>0</v>
      </c>
      <c r="CS176" s="16">
        <v>8</v>
      </c>
    </row>
    <row r="177" spans="2:97" x14ac:dyDescent="0.15">
      <c r="B177" s="8">
        <f t="shared" si="253"/>
        <v>144</v>
      </c>
      <c r="C177" s="8">
        <f t="shared" si="174"/>
        <v>1</v>
      </c>
      <c r="D177" s="8">
        <f t="shared" si="175"/>
        <v>44</v>
      </c>
      <c r="E177" s="16">
        <f t="shared" si="176"/>
        <v>550.84574066763321</v>
      </c>
      <c r="F177" s="13">
        <f t="shared" si="177"/>
        <v>0.99740152176297669</v>
      </c>
      <c r="G177" s="13">
        <f t="shared" si="178"/>
        <v>7.2043073122252763E-2</v>
      </c>
      <c r="H177" s="13">
        <f t="shared" si="179"/>
        <v>0.98961959123020349</v>
      </c>
      <c r="I177" s="13">
        <f t="shared" si="180"/>
        <v>0.14371174152923263</v>
      </c>
      <c r="K177" s="13">
        <f t="shared" si="181"/>
        <v>1</v>
      </c>
      <c r="L177" s="13">
        <f t="shared" si="182"/>
        <v>0</v>
      </c>
      <c r="M177" s="13">
        <f t="shared" si="254"/>
        <v>1</v>
      </c>
      <c r="N177" s="16">
        <f t="shared" si="229"/>
        <v>0</v>
      </c>
      <c r="O177" s="17">
        <f t="shared" si="183"/>
        <v>0</v>
      </c>
      <c r="P177" s="16">
        <f t="shared" si="184"/>
        <v>0</v>
      </c>
      <c r="R177" s="13">
        <f t="shared" si="230"/>
        <v>1</v>
      </c>
      <c r="S177" s="13">
        <f t="shared" si="231"/>
        <v>0</v>
      </c>
      <c r="T177" s="13">
        <f t="shared" si="185"/>
        <v>1</v>
      </c>
      <c r="U177" s="16">
        <f t="shared" si="186"/>
        <v>0</v>
      </c>
      <c r="V177" s="17">
        <f t="shared" si="187"/>
        <v>0</v>
      </c>
      <c r="W177" s="16">
        <f t="shared" si="188"/>
        <v>0</v>
      </c>
      <c r="Y177" s="13">
        <f t="shared" si="232"/>
        <v>1</v>
      </c>
      <c r="Z177" s="13">
        <f t="shared" si="233"/>
        <v>0</v>
      </c>
      <c r="AA177" s="13">
        <f t="shared" si="189"/>
        <v>1</v>
      </c>
      <c r="AB177" s="16">
        <f t="shared" si="190"/>
        <v>0</v>
      </c>
      <c r="AC177" s="17">
        <f t="shared" si="191"/>
        <v>0</v>
      </c>
      <c r="AD177" s="16">
        <f t="shared" si="192"/>
        <v>0</v>
      </c>
      <c r="AF177" s="13">
        <f t="shared" si="234"/>
        <v>1</v>
      </c>
      <c r="AG177" s="13">
        <f t="shared" si="235"/>
        <v>0</v>
      </c>
      <c r="AH177" s="13">
        <f t="shared" si="193"/>
        <v>1</v>
      </c>
      <c r="AI177" s="16">
        <f t="shared" si="194"/>
        <v>0</v>
      </c>
      <c r="AJ177" s="17">
        <f t="shared" si="195"/>
        <v>0</v>
      </c>
      <c r="AK177" s="16">
        <f t="shared" si="196"/>
        <v>0</v>
      </c>
      <c r="AM177" s="13">
        <f t="shared" si="236"/>
        <v>1</v>
      </c>
      <c r="AN177" s="13">
        <f t="shared" si="237"/>
        <v>0</v>
      </c>
      <c r="AO177" s="13">
        <f t="shared" si="197"/>
        <v>1</v>
      </c>
      <c r="AP177" s="16">
        <f t="shared" si="198"/>
        <v>0</v>
      </c>
      <c r="AQ177" s="17">
        <f t="shared" si="199"/>
        <v>0</v>
      </c>
      <c r="AR177" s="16">
        <f t="shared" si="200"/>
        <v>0</v>
      </c>
      <c r="AT177" s="13">
        <f t="shared" si="238"/>
        <v>1</v>
      </c>
      <c r="AU177" s="13">
        <f t="shared" si="239"/>
        <v>0</v>
      </c>
      <c r="AV177" s="13">
        <f t="shared" si="201"/>
        <v>1</v>
      </c>
      <c r="AW177" s="16">
        <f t="shared" si="202"/>
        <v>0</v>
      </c>
      <c r="AX177" s="17">
        <f t="shared" si="203"/>
        <v>0</v>
      </c>
      <c r="AY177" s="16">
        <f t="shared" si="204"/>
        <v>0</v>
      </c>
      <c r="BA177" s="13">
        <f t="shared" si="240"/>
        <v>1</v>
      </c>
      <c r="BB177" s="13">
        <f t="shared" si="241"/>
        <v>0</v>
      </c>
      <c r="BC177" s="13">
        <f t="shared" si="205"/>
        <v>1</v>
      </c>
      <c r="BD177" s="16">
        <f t="shared" si="206"/>
        <v>0</v>
      </c>
      <c r="BE177" s="17">
        <f t="shared" si="207"/>
        <v>0</v>
      </c>
      <c r="BF177" s="16">
        <f t="shared" si="208"/>
        <v>0</v>
      </c>
      <c r="BH177" s="13">
        <f t="shared" si="242"/>
        <v>1</v>
      </c>
      <c r="BI177" s="13">
        <f t="shared" si="243"/>
        <v>0</v>
      </c>
      <c r="BJ177" s="13">
        <f t="shared" si="209"/>
        <v>1</v>
      </c>
      <c r="BK177" s="16">
        <f t="shared" si="210"/>
        <v>0</v>
      </c>
      <c r="BL177" s="17">
        <f t="shared" si="211"/>
        <v>0</v>
      </c>
      <c r="BM177" s="16">
        <f t="shared" si="212"/>
        <v>0</v>
      </c>
      <c r="BO177" s="13">
        <f t="shared" si="244"/>
        <v>1</v>
      </c>
      <c r="BP177" s="13">
        <f t="shared" si="245"/>
        <v>0</v>
      </c>
      <c r="BQ177" s="13">
        <f t="shared" si="213"/>
        <v>1</v>
      </c>
      <c r="BR177" s="16">
        <f t="shared" si="214"/>
        <v>0</v>
      </c>
      <c r="BS177" s="17">
        <f t="shared" si="215"/>
        <v>0</v>
      </c>
      <c r="BT177" s="16">
        <f t="shared" si="216"/>
        <v>0</v>
      </c>
      <c r="BV177" s="13">
        <f t="shared" si="246"/>
        <v>1</v>
      </c>
      <c r="BW177" s="13">
        <f t="shared" si="247"/>
        <v>0</v>
      </c>
      <c r="BX177" s="13">
        <f t="shared" si="217"/>
        <v>1</v>
      </c>
      <c r="BY177" s="16">
        <f t="shared" si="218"/>
        <v>0</v>
      </c>
      <c r="BZ177" s="17">
        <f t="shared" si="219"/>
        <v>0</v>
      </c>
      <c r="CA177" s="16">
        <f t="shared" si="220"/>
        <v>0</v>
      </c>
      <c r="CC177" s="13">
        <f t="shared" si="248"/>
        <v>1</v>
      </c>
      <c r="CD177" s="13">
        <f t="shared" si="249"/>
        <v>0</v>
      </c>
      <c r="CE177" s="13">
        <f t="shared" si="221"/>
        <v>1</v>
      </c>
      <c r="CF177" s="16">
        <f t="shared" si="222"/>
        <v>0</v>
      </c>
      <c r="CG177" s="17">
        <f t="shared" si="223"/>
        <v>0</v>
      </c>
      <c r="CH177" s="16">
        <f t="shared" si="224"/>
        <v>0</v>
      </c>
      <c r="CJ177" s="13">
        <f t="shared" si="250"/>
        <v>1</v>
      </c>
      <c r="CK177" s="13">
        <f t="shared" si="251"/>
        <v>0</v>
      </c>
      <c r="CL177" s="13">
        <f t="shared" si="225"/>
        <v>1</v>
      </c>
      <c r="CM177" s="16">
        <f t="shared" si="226"/>
        <v>0</v>
      </c>
      <c r="CN177" s="17">
        <f t="shared" si="227"/>
        <v>0</v>
      </c>
      <c r="CO177" s="16">
        <f t="shared" si="228"/>
        <v>0</v>
      </c>
      <c r="CQ177" s="16">
        <f t="shared" si="252"/>
        <v>0</v>
      </c>
      <c r="CR177" s="16">
        <f>CQ177-ROUNDDOWN(コマンド生成ツール!$D$25,0)</f>
        <v>0</v>
      </c>
      <c r="CS177" s="16">
        <v>8</v>
      </c>
    </row>
    <row r="178" spans="2:97" x14ac:dyDescent="0.15">
      <c r="B178" s="8">
        <f t="shared" si="253"/>
        <v>145</v>
      </c>
      <c r="C178" s="8">
        <f t="shared" si="174"/>
        <v>1</v>
      </c>
      <c r="D178" s="8">
        <f t="shared" si="175"/>
        <v>45</v>
      </c>
      <c r="E178" s="16">
        <f t="shared" si="176"/>
        <v>563.67658625289084</v>
      </c>
      <c r="F178" s="13">
        <f t="shared" si="177"/>
        <v>0.99727911482049036</v>
      </c>
      <c r="G178" s="13">
        <f t="shared" si="178"/>
        <v>7.3718160197194516E-2</v>
      </c>
      <c r="H178" s="13">
        <f t="shared" si="179"/>
        <v>0.98913126571428156</v>
      </c>
      <c r="I178" s="13">
        <f t="shared" si="180"/>
        <v>0.14703516309530651</v>
      </c>
      <c r="K178" s="13">
        <f t="shared" si="181"/>
        <v>1</v>
      </c>
      <c r="L178" s="13">
        <f t="shared" si="182"/>
        <v>0</v>
      </c>
      <c r="M178" s="13">
        <f t="shared" si="254"/>
        <v>1</v>
      </c>
      <c r="N178" s="16">
        <f t="shared" si="229"/>
        <v>0</v>
      </c>
      <c r="O178" s="17">
        <f t="shared" si="183"/>
        <v>0</v>
      </c>
      <c r="P178" s="16">
        <f t="shared" si="184"/>
        <v>0</v>
      </c>
      <c r="R178" s="13">
        <f t="shared" si="230"/>
        <v>1</v>
      </c>
      <c r="S178" s="13">
        <f t="shared" si="231"/>
        <v>0</v>
      </c>
      <c r="T178" s="13">
        <f t="shared" si="185"/>
        <v>1</v>
      </c>
      <c r="U178" s="16">
        <f t="shared" si="186"/>
        <v>0</v>
      </c>
      <c r="V178" s="17">
        <f t="shared" si="187"/>
        <v>0</v>
      </c>
      <c r="W178" s="16">
        <f t="shared" si="188"/>
        <v>0</v>
      </c>
      <c r="Y178" s="13">
        <f t="shared" si="232"/>
        <v>1</v>
      </c>
      <c r="Z178" s="13">
        <f t="shared" si="233"/>
        <v>0</v>
      </c>
      <c r="AA178" s="13">
        <f t="shared" si="189"/>
        <v>1</v>
      </c>
      <c r="AB178" s="16">
        <f t="shared" si="190"/>
        <v>0</v>
      </c>
      <c r="AC178" s="17">
        <f t="shared" si="191"/>
        <v>0</v>
      </c>
      <c r="AD178" s="16">
        <f t="shared" si="192"/>
        <v>0</v>
      </c>
      <c r="AF178" s="13">
        <f t="shared" si="234"/>
        <v>1</v>
      </c>
      <c r="AG178" s="13">
        <f t="shared" si="235"/>
        <v>0</v>
      </c>
      <c r="AH178" s="13">
        <f t="shared" si="193"/>
        <v>1</v>
      </c>
      <c r="AI178" s="16">
        <f t="shared" si="194"/>
        <v>0</v>
      </c>
      <c r="AJ178" s="17">
        <f t="shared" si="195"/>
        <v>0</v>
      </c>
      <c r="AK178" s="16">
        <f t="shared" si="196"/>
        <v>0</v>
      </c>
      <c r="AM178" s="13">
        <f t="shared" si="236"/>
        <v>1</v>
      </c>
      <c r="AN178" s="13">
        <f t="shared" si="237"/>
        <v>0</v>
      </c>
      <c r="AO178" s="13">
        <f t="shared" si="197"/>
        <v>1</v>
      </c>
      <c r="AP178" s="16">
        <f t="shared" si="198"/>
        <v>0</v>
      </c>
      <c r="AQ178" s="17">
        <f t="shared" si="199"/>
        <v>0</v>
      </c>
      <c r="AR178" s="16">
        <f t="shared" si="200"/>
        <v>0</v>
      </c>
      <c r="AT178" s="13">
        <f t="shared" si="238"/>
        <v>1</v>
      </c>
      <c r="AU178" s="13">
        <f t="shared" si="239"/>
        <v>0</v>
      </c>
      <c r="AV178" s="13">
        <f t="shared" si="201"/>
        <v>1</v>
      </c>
      <c r="AW178" s="16">
        <f t="shared" si="202"/>
        <v>0</v>
      </c>
      <c r="AX178" s="17">
        <f t="shared" si="203"/>
        <v>0</v>
      </c>
      <c r="AY178" s="16">
        <f t="shared" si="204"/>
        <v>0</v>
      </c>
      <c r="BA178" s="13">
        <f t="shared" si="240"/>
        <v>1</v>
      </c>
      <c r="BB178" s="13">
        <f t="shared" si="241"/>
        <v>0</v>
      </c>
      <c r="BC178" s="13">
        <f t="shared" si="205"/>
        <v>1</v>
      </c>
      <c r="BD178" s="16">
        <f t="shared" si="206"/>
        <v>0</v>
      </c>
      <c r="BE178" s="17">
        <f t="shared" si="207"/>
        <v>0</v>
      </c>
      <c r="BF178" s="16">
        <f t="shared" si="208"/>
        <v>0</v>
      </c>
      <c r="BH178" s="13">
        <f t="shared" si="242"/>
        <v>1</v>
      </c>
      <c r="BI178" s="13">
        <f t="shared" si="243"/>
        <v>0</v>
      </c>
      <c r="BJ178" s="13">
        <f t="shared" si="209"/>
        <v>1</v>
      </c>
      <c r="BK178" s="16">
        <f t="shared" si="210"/>
        <v>0</v>
      </c>
      <c r="BL178" s="17">
        <f t="shared" si="211"/>
        <v>0</v>
      </c>
      <c r="BM178" s="16">
        <f t="shared" si="212"/>
        <v>0</v>
      </c>
      <c r="BO178" s="13">
        <f t="shared" si="244"/>
        <v>1</v>
      </c>
      <c r="BP178" s="13">
        <f t="shared" si="245"/>
        <v>0</v>
      </c>
      <c r="BQ178" s="13">
        <f t="shared" si="213"/>
        <v>1</v>
      </c>
      <c r="BR178" s="16">
        <f t="shared" si="214"/>
        <v>0</v>
      </c>
      <c r="BS178" s="17">
        <f t="shared" si="215"/>
        <v>0</v>
      </c>
      <c r="BT178" s="16">
        <f t="shared" si="216"/>
        <v>0</v>
      </c>
      <c r="BV178" s="13">
        <f t="shared" si="246"/>
        <v>1</v>
      </c>
      <c r="BW178" s="13">
        <f t="shared" si="247"/>
        <v>0</v>
      </c>
      <c r="BX178" s="13">
        <f t="shared" si="217"/>
        <v>1</v>
      </c>
      <c r="BY178" s="16">
        <f t="shared" si="218"/>
        <v>0</v>
      </c>
      <c r="BZ178" s="17">
        <f t="shared" si="219"/>
        <v>0</v>
      </c>
      <c r="CA178" s="16">
        <f t="shared" si="220"/>
        <v>0</v>
      </c>
      <c r="CC178" s="13">
        <f t="shared" si="248"/>
        <v>1</v>
      </c>
      <c r="CD178" s="13">
        <f t="shared" si="249"/>
        <v>0</v>
      </c>
      <c r="CE178" s="13">
        <f t="shared" si="221"/>
        <v>1</v>
      </c>
      <c r="CF178" s="16">
        <f t="shared" si="222"/>
        <v>0</v>
      </c>
      <c r="CG178" s="17">
        <f t="shared" si="223"/>
        <v>0</v>
      </c>
      <c r="CH178" s="16">
        <f t="shared" si="224"/>
        <v>0</v>
      </c>
      <c r="CJ178" s="13">
        <f t="shared" si="250"/>
        <v>1</v>
      </c>
      <c r="CK178" s="13">
        <f t="shared" si="251"/>
        <v>0</v>
      </c>
      <c r="CL178" s="13">
        <f t="shared" si="225"/>
        <v>1</v>
      </c>
      <c r="CM178" s="16">
        <f t="shared" si="226"/>
        <v>0</v>
      </c>
      <c r="CN178" s="17">
        <f t="shared" si="227"/>
        <v>0</v>
      </c>
      <c r="CO178" s="16">
        <f t="shared" si="228"/>
        <v>0</v>
      </c>
      <c r="CQ178" s="16">
        <f t="shared" si="252"/>
        <v>0</v>
      </c>
      <c r="CR178" s="16">
        <f>CQ178-ROUNDDOWN(コマンド生成ツール!$D$25,0)</f>
        <v>0</v>
      </c>
      <c r="CS178" s="16">
        <v>8</v>
      </c>
    </row>
    <row r="179" spans="2:97" x14ac:dyDescent="0.15">
      <c r="B179" s="8">
        <f t="shared" si="253"/>
        <v>146</v>
      </c>
      <c r="C179" s="8">
        <f t="shared" si="174"/>
        <v>1</v>
      </c>
      <c r="D179" s="8">
        <f t="shared" si="175"/>
        <v>46</v>
      </c>
      <c r="E179" s="16">
        <f t="shared" si="176"/>
        <v>576.80630062532123</v>
      </c>
      <c r="F179" s="13">
        <f t="shared" si="177"/>
        <v>0.99715094437622576</v>
      </c>
      <c r="G179" s="13">
        <f t="shared" si="178"/>
        <v>7.5432049750760274E-2</v>
      </c>
      <c r="H179" s="13">
        <f t="shared" si="179"/>
        <v>0.98862001174079761</v>
      </c>
      <c r="I179" s="13">
        <f t="shared" si="180"/>
        <v>0.15043427929041009</v>
      </c>
      <c r="K179" s="13">
        <f t="shared" si="181"/>
        <v>1</v>
      </c>
      <c r="L179" s="13">
        <f t="shared" si="182"/>
        <v>0</v>
      </c>
      <c r="M179" s="13">
        <f t="shared" si="254"/>
        <v>1</v>
      </c>
      <c r="N179" s="16">
        <f t="shared" si="229"/>
        <v>0</v>
      </c>
      <c r="O179" s="17">
        <f t="shared" si="183"/>
        <v>0</v>
      </c>
      <c r="P179" s="16">
        <f t="shared" si="184"/>
        <v>0</v>
      </c>
      <c r="R179" s="13">
        <f t="shared" si="230"/>
        <v>1</v>
      </c>
      <c r="S179" s="13">
        <f t="shared" si="231"/>
        <v>0</v>
      </c>
      <c r="T179" s="13">
        <f t="shared" si="185"/>
        <v>1</v>
      </c>
      <c r="U179" s="16">
        <f t="shared" si="186"/>
        <v>0</v>
      </c>
      <c r="V179" s="17">
        <f t="shared" si="187"/>
        <v>0</v>
      </c>
      <c r="W179" s="16">
        <f t="shared" si="188"/>
        <v>0</v>
      </c>
      <c r="Y179" s="13">
        <f t="shared" si="232"/>
        <v>1</v>
      </c>
      <c r="Z179" s="13">
        <f t="shared" si="233"/>
        <v>0</v>
      </c>
      <c r="AA179" s="13">
        <f t="shared" si="189"/>
        <v>1</v>
      </c>
      <c r="AB179" s="16">
        <f t="shared" si="190"/>
        <v>0</v>
      </c>
      <c r="AC179" s="17">
        <f t="shared" si="191"/>
        <v>0</v>
      </c>
      <c r="AD179" s="16">
        <f t="shared" si="192"/>
        <v>0</v>
      </c>
      <c r="AF179" s="13">
        <f t="shared" si="234"/>
        <v>1</v>
      </c>
      <c r="AG179" s="13">
        <f t="shared" si="235"/>
        <v>0</v>
      </c>
      <c r="AH179" s="13">
        <f t="shared" si="193"/>
        <v>1</v>
      </c>
      <c r="AI179" s="16">
        <f t="shared" si="194"/>
        <v>0</v>
      </c>
      <c r="AJ179" s="17">
        <f t="shared" si="195"/>
        <v>0</v>
      </c>
      <c r="AK179" s="16">
        <f t="shared" si="196"/>
        <v>0</v>
      </c>
      <c r="AM179" s="13">
        <f t="shared" si="236"/>
        <v>1</v>
      </c>
      <c r="AN179" s="13">
        <f t="shared" si="237"/>
        <v>0</v>
      </c>
      <c r="AO179" s="13">
        <f t="shared" si="197"/>
        <v>1</v>
      </c>
      <c r="AP179" s="16">
        <f t="shared" si="198"/>
        <v>0</v>
      </c>
      <c r="AQ179" s="17">
        <f t="shared" si="199"/>
        <v>0</v>
      </c>
      <c r="AR179" s="16">
        <f t="shared" si="200"/>
        <v>0</v>
      </c>
      <c r="AT179" s="13">
        <f t="shared" si="238"/>
        <v>1</v>
      </c>
      <c r="AU179" s="13">
        <f t="shared" si="239"/>
        <v>0</v>
      </c>
      <c r="AV179" s="13">
        <f t="shared" si="201"/>
        <v>1</v>
      </c>
      <c r="AW179" s="16">
        <f t="shared" si="202"/>
        <v>0</v>
      </c>
      <c r="AX179" s="17">
        <f t="shared" si="203"/>
        <v>0</v>
      </c>
      <c r="AY179" s="16">
        <f t="shared" si="204"/>
        <v>0</v>
      </c>
      <c r="BA179" s="13">
        <f t="shared" si="240"/>
        <v>1</v>
      </c>
      <c r="BB179" s="13">
        <f t="shared" si="241"/>
        <v>0</v>
      </c>
      <c r="BC179" s="13">
        <f t="shared" si="205"/>
        <v>1</v>
      </c>
      <c r="BD179" s="16">
        <f t="shared" si="206"/>
        <v>0</v>
      </c>
      <c r="BE179" s="17">
        <f t="shared" si="207"/>
        <v>0</v>
      </c>
      <c r="BF179" s="16">
        <f t="shared" si="208"/>
        <v>0</v>
      </c>
      <c r="BH179" s="13">
        <f t="shared" si="242"/>
        <v>1</v>
      </c>
      <c r="BI179" s="13">
        <f t="shared" si="243"/>
        <v>0</v>
      </c>
      <c r="BJ179" s="13">
        <f t="shared" si="209"/>
        <v>1</v>
      </c>
      <c r="BK179" s="16">
        <f t="shared" si="210"/>
        <v>0</v>
      </c>
      <c r="BL179" s="17">
        <f t="shared" si="211"/>
        <v>0</v>
      </c>
      <c r="BM179" s="16">
        <f t="shared" si="212"/>
        <v>0</v>
      </c>
      <c r="BO179" s="13">
        <f t="shared" si="244"/>
        <v>1</v>
      </c>
      <c r="BP179" s="13">
        <f t="shared" si="245"/>
        <v>0</v>
      </c>
      <c r="BQ179" s="13">
        <f t="shared" si="213"/>
        <v>1</v>
      </c>
      <c r="BR179" s="16">
        <f t="shared" si="214"/>
        <v>0</v>
      </c>
      <c r="BS179" s="17">
        <f t="shared" si="215"/>
        <v>0</v>
      </c>
      <c r="BT179" s="16">
        <f t="shared" si="216"/>
        <v>0</v>
      </c>
      <c r="BV179" s="13">
        <f t="shared" si="246"/>
        <v>1</v>
      </c>
      <c r="BW179" s="13">
        <f t="shared" si="247"/>
        <v>0</v>
      </c>
      <c r="BX179" s="13">
        <f t="shared" si="217"/>
        <v>1</v>
      </c>
      <c r="BY179" s="16">
        <f t="shared" si="218"/>
        <v>0</v>
      </c>
      <c r="BZ179" s="17">
        <f t="shared" si="219"/>
        <v>0</v>
      </c>
      <c r="CA179" s="16">
        <f t="shared" si="220"/>
        <v>0</v>
      </c>
      <c r="CC179" s="13">
        <f t="shared" si="248"/>
        <v>1</v>
      </c>
      <c r="CD179" s="13">
        <f t="shared" si="249"/>
        <v>0</v>
      </c>
      <c r="CE179" s="13">
        <f t="shared" si="221"/>
        <v>1</v>
      </c>
      <c r="CF179" s="16">
        <f t="shared" si="222"/>
        <v>0</v>
      </c>
      <c r="CG179" s="17">
        <f t="shared" si="223"/>
        <v>0</v>
      </c>
      <c r="CH179" s="16">
        <f t="shared" si="224"/>
        <v>0</v>
      </c>
      <c r="CJ179" s="13">
        <f t="shared" si="250"/>
        <v>1</v>
      </c>
      <c r="CK179" s="13">
        <f t="shared" si="251"/>
        <v>0</v>
      </c>
      <c r="CL179" s="13">
        <f t="shared" si="225"/>
        <v>1</v>
      </c>
      <c r="CM179" s="16">
        <f t="shared" si="226"/>
        <v>0</v>
      </c>
      <c r="CN179" s="17">
        <f t="shared" si="227"/>
        <v>0</v>
      </c>
      <c r="CO179" s="16">
        <f t="shared" si="228"/>
        <v>0</v>
      </c>
      <c r="CQ179" s="16">
        <f t="shared" si="252"/>
        <v>0</v>
      </c>
      <c r="CR179" s="16">
        <f>CQ179-ROUNDDOWN(コマンド生成ツール!$D$25,0)</f>
        <v>0</v>
      </c>
      <c r="CS179" s="16">
        <v>8</v>
      </c>
    </row>
    <row r="180" spans="2:97" x14ac:dyDescent="0.15">
      <c r="B180" s="8">
        <f t="shared" si="253"/>
        <v>147</v>
      </c>
      <c r="C180" s="8">
        <f t="shared" si="174"/>
        <v>1</v>
      </c>
      <c r="D180" s="8">
        <f t="shared" si="175"/>
        <v>47</v>
      </c>
      <c r="E180" s="16">
        <f t="shared" si="176"/>
        <v>590.24184533327707</v>
      </c>
      <c r="F180" s="13">
        <f t="shared" si="177"/>
        <v>0.99701673932165491</v>
      </c>
      <c r="G180" s="13">
        <f t="shared" si="178"/>
        <v>7.7185630219718721E-2</v>
      </c>
      <c r="H180" s="13">
        <f t="shared" si="179"/>
        <v>0.98808475697516973</v>
      </c>
      <c r="I180" s="13">
        <f t="shared" si="180"/>
        <v>0.15391073072830191</v>
      </c>
      <c r="K180" s="13">
        <f t="shared" si="181"/>
        <v>1</v>
      </c>
      <c r="L180" s="13">
        <f t="shared" si="182"/>
        <v>0</v>
      </c>
      <c r="M180" s="13">
        <f t="shared" si="254"/>
        <v>1</v>
      </c>
      <c r="N180" s="16">
        <f t="shared" si="229"/>
        <v>0</v>
      </c>
      <c r="O180" s="17">
        <f t="shared" si="183"/>
        <v>0</v>
      </c>
      <c r="P180" s="16">
        <f t="shared" si="184"/>
        <v>0</v>
      </c>
      <c r="R180" s="13">
        <f t="shared" si="230"/>
        <v>1</v>
      </c>
      <c r="S180" s="13">
        <f t="shared" si="231"/>
        <v>0</v>
      </c>
      <c r="T180" s="13">
        <f t="shared" si="185"/>
        <v>1</v>
      </c>
      <c r="U180" s="16">
        <f t="shared" si="186"/>
        <v>0</v>
      </c>
      <c r="V180" s="17">
        <f t="shared" si="187"/>
        <v>0</v>
      </c>
      <c r="W180" s="16">
        <f t="shared" si="188"/>
        <v>0</v>
      </c>
      <c r="Y180" s="13">
        <f t="shared" si="232"/>
        <v>1</v>
      </c>
      <c r="Z180" s="13">
        <f t="shared" si="233"/>
        <v>0</v>
      </c>
      <c r="AA180" s="13">
        <f t="shared" si="189"/>
        <v>1</v>
      </c>
      <c r="AB180" s="16">
        <f t="shared" si="190"/>
        <v>0</v>
      </c>
      <c r="AC180" s="17">
        <f t="shared" si="191"/>
        <v>0</v>
      </c>
      <c r="AD180" s="16">
        <f t="shared" si="192"/>
        <v>0</v>
      </c>
      <c r="AF180" s="13">
        <f t="shared" si="234"/>
        <v>1</v>
      </c>
      <c r="AG180" s="13">
        <f t="shared" si="235"/>
        <v>0</v>
      </c>
      <c r="AH180" s="13">
        <f t="shared" si="193"/>
        <v>1</v>
      </c>
      <c r="AI180" s="16">
        <f t="shared" si="194"/>
        <v>0</v>
      </c>
      <c r="AJ180" s="17">
        <f t="shared" si="195"/>
        <v>0</v>
      </c>
      <c r="AK180" s="16">
        <f t="shared" si="196"/>
        <v>0</v>
      </c>
      <c r="AM180" s="13">
        <f t="shared" si="236"/>
        <v>1</v>
      </c>
      <c r="AN180" s="13">
        <f t="shared" si="237"/>
        <v>0</v>
      </c>
      <c r="AO180" s="13">
        <f t="shared" si="197"/>
        <v>1</v>
      </c>
      <c r="AP180" s="16">
        <f t="shared" si="198"/>
        <v>0</v>
      </c>
      <c r="AQ180" s="17">
        <f t="shared" si="199"/>
        <v>0</v>
      </c>
      <c r="AR180" s="16">
        <f t="shared" si="200"/>
        <v>0</v>
      </c>
      <c r="AT180" s="13">
        <f t="shared" si="238"/>
        <v>1</v>
      </c>
      <c r="AU180" s="13">
        <f t="shared" si="239"/>
        <v>0</v>
      </c>
      <c r="AV180" s="13">
        <f t="shared" si="201"/>
        <v>1</v>
      </c>
      <c r="AW180" s="16">
        <f t="shared" si="202"/>
        <v>0</v>
      </c>
      <c r="AX180" s="17">
        <f t="shared" si="203"/>
        <v>0</v>
      </c>
      <c r="AY180" s="16">
        <f t="shared" si="204"/>
        <v>0</v>
      </c>
      <c r="BA180" s="13">
        <f t="shared" si="240"/>
        <v>1</v>
      </c>
      <c r="BB180" s="13">
        <f t="shared" si="241"/>
        <v>0</v>
      </c>
      <c r="BC180" s="13">
        <f t="shared" si="205"/>
        <v>1</v>
      </c>
      <c r="BD180" s="16">
        <f t="shared" si="206"/>
        <v>0</v>
      </c>
      <c r="BE180" s="17">
        <f t="shared" si="207"/>
        <v>0</v>
      </c>
      <c r="BF180" s="16">
        <f t="shared" si="208"/>
        <v>0</v>
      </c>
      <c r="BH180" s="13">
        <f t="shared" si="242"/>
        <v>1</v>
      </c>
      <c r="BI180" s="13">
        <f t="shared" si="243"/>
        <v>0</v>
      </c>
      <c r="BJ180" s="13">
        <f t="shared" si="209"/>
        <v>1</v>
      </c>
      <c r="BK180" s="16">
        <f t="shared" si="210"/>
        <v>0</v>
      </c>
      <c r="BL180" s="17">
        <f t="shared" si="211"/>
        <v>0</v>
      </c>
      <c r="BM180" s="16">
        <f t="shared" si="212"/>
        <v>0</v>
      </c>
      <c r="BO180" s="13">
        <f t="shared" si="244"/>
        <v>1</v>
      </c>
      <c r="BP180" s="13">
        <f t="shared" si="245"/>
        <v>0</v>
      </c>
      <c r="BQ180" s="13">
        <f t="shared" si="213"/>
        <v>1</v>
      </c>
      <c r="BR180" s="16">
        <f t="shared" si="214"/>
        <v>0</v>
      </c>
      <c r="BS180" s="17">
        <f t="shared" si="215"/>
        <v>0</v>
      </c>
      <c r="BT180" s="16">
        <f t="shared" si="216"/>
        <v>0</v>
      </c>
      <c r="BV180" s="13">
        <f t="shared" si="246"/>
        <v>1</v>
      </c>
      <c r="BW180" s="13">
        <f t="shared" si="247"/>
        <v>0</v>
      </c>
      <c r="BX180" s="13">
        <f t="shared" si="217"/>
        <v>1</v>
      </c>
      <c r="BY180" s="16">
        <f t="shared" si="218"/>
        <v>0</v>
      </c>
      <c r="BZ180" s="17">
        <f t="shared" si="219"/>
        <v>0</v>
      </c>
      <c r="CA180" s="16">
        <f t="shared" si="220"/>
        <v>0</v>
      </c>
      <c r="CC180" s="13">
        <f t="shared" si="248"/>
        <v>1</v>
      </c>
      <c r="CD180" s="13">
        <f t="shared" si="249"/>
        <v>0</v>
      </c>
      <c r="CE180" s="13">
        <f t="shared" si="221"/>
        <v>1</v>
      </c>
      <c r="CF180" s="16">
        <f t="shared" si="222"/>
        <v>0</v>
      </c>
      <c r="CG180" s="17">
        <f t="shared" si="223"/>
        <v>0</v>
      </c>
      <c r="CH180" s="16">
        <f t="shared" si="224"/>
        <v>0</v>
      </c>
      <c r="CJ180" s="13">
        <f t="shared" si="250"/>
        <v>1</v>
      </c>
      <c r="CK180" s="13">
        <f t="shared" si="251"/>
        <v>0</v>
      </c>
      <c r="CL180" s="13">
        <f t="shared" si="225"/>
        <v>1</v>
      </c>
      <c r="CM180" s="16">
        <f t="shared" si="226"/>
        <v>0</v>
      </c>
      <c r="CN180" s="17">
        <f t="shared" si="227"/>
        <v>0</v>
      </c>
      <c r="CO180" s="16">
        <f t="shared" si="228"/>
        <v>0</v>
      </c>
      <c r="CQ180" s="16">
        <f t="shared" si="252"/>
        <v>0</v>
      </c>
      <c r="CR180" s="16">
        <f>CQ180-ROUNDDOWN(コマンド生成ツール!$D$25,0)</f>
        <v>0</v>
      </c>
      <c r="CS180" s="16">
        <v>8</v>
      </c>
    </row>
    <row r="181" spans="2:97" x14ac:dyDescent="0.15">
      <c r="B181" s="8">
        <f t="shared" si="253"/>
        <v>148</v>
      </c>
      <c r="C181" s="8">
        <f t="shared" si="174"/>
        <v>1</v>
      </c>
      <c r="D181" s="8">
        <f t="shared" si="175"/>
        <v>48</v>
      </c>
      <c r="E181" s="16">
        <f t="shared" si="176"/>
        <v>603.99034408040336</v>
      </c>
      <c r="F181" s="13">
        <f t="shared" si="177"/>
        <v>0.99687621582115005</v>
      </c>
      <c r="G181" s="13">
        <f t="shared" si="178"/>
        <v>7.8979809635778636E-2</v>
      </c>
      <c r="H181" s="13">
        <f t="shared" si="179"/>
        <v>0.98752437933979231</v>
      </c>
      <c r="I181" s="13">
        <f t="shared" si="180"/>
        <v>0.15746618751197963</v>
      </c>
      <c r="K181" s="13">
        <f t="shared" si="181"/>
        <v>1</v>
      </c>
      <c r="L181" s="13">
        <f t="shared" si="182"/>
        <v>0</v>
      </c>
      <c r="M181" s="13">
        <f t="shared" si="254"/>
        <v>1</v>
      </c>
      <c r="N181" s="16">
        <f t="shared" si="229"/>
        <v>0</v>
      </c>
      <c r="O181" s="17">
        <f t="shared" si="183"/>
        <v>0</v>
      </c>
      <c r="P181" s="16">
        <f t="shared" si="184"/>
        <v>0</v>
      </c>
      <c r="R181" s="13">
        <f t="shared" si="230"/>
        <v>1</v>
      </c>
      <c r="S181" s="13">
        <f t="shared" si="231"/>
        <v>0</v>
      </c>
      <c r="T181" s="13">
        <f t="shared" si="185"/>
        <v>1</v>
      </c>
      <c r="U181" s="16">
        <f t="shared" si="186"/>
        <v>0</v>
      </c>
      <c r="V181" s="17">
        <f t="shared" si="187"/>
        <v>0</v>
      </c>
      <c r="W181" s="16">
        <f t="shared" si="188"/>
        <v>0</v>
      </c>
      <c r="Y181" s="13">
        <f t="shared" si="232"/>
        <v>1</v>
      </c>
      <c r="Z181" s="13">
        <f t="shared" si="233"/>
        <v>0</v>
      </c>
      <c r="AA181" s="13">
        <f t="shared" si="189"/>
        <v>1</v>
      </c>
      <c r="AB181" s="16">
        <f t="shared" si="190"/>
        <v>0</v>
      </c>
      <c r="AC181" s="17">
        <f t="shared" si="191"/>
        <v>0</v>
      </c>
      <c r="AD181" s="16">
        <f t="shared" si="192"/>
        <v>0</v>
      </c>
      <c r="AF181" s="13">
        <f t="shared" si="234"/>
        <v>1</v>
      </c>
      <c r="AG181" s="13">
        <f t="shared" si="235"/>
        <v>0</v>
      </c>
      <c r="AH181" s="13">
        <f t="shared" si="193"/>
        <v>1</v>
      </c>
      <c r="AI181" s="16">
        <f t="shared" si="194"/>
        <v>0</v>
      </c>
      <c r="AJ181" s="17">
        <f t="shared" si="195"/>
        <v>0</v>
      </c>
      <c r="AK181" s="16">
        <f t="shared" si="196"/>
        <v>0</v>
      </c>
      <c r="AM181" s="13">
        <f t="shared" si="236"/>
        <v>1</v>
      </c>
      <c r="AN181" s="13">
        <f t="shared" si="237"/>
        <v>0</v>
      </c>
      <c r="AO181" s="13">
        <f t="shared" si="197"/>
        <v>1</v>
      </c>
      <c r="AP181" s="16">
        <f t="shared" si="198"/>
        <v>0</v>
      </c>
      <c r="AQ181" s="17">
        <f t="shared" si="199"/>
        <v>0</v>
      </c>
      <c r="AR181" s="16">
        <f t="shared" si="200"/>
        <v>0</v>
      </c>
      <c r="AT181" s="13">
        <f t="shared" si="238"/>
        <v>1</v>
      </c>
      <c r="AU181" s="13">
        <f t="shared" si="239"/>
        <v>0</v>
      </c>
      <c r="AV181" s="13">
        <f t="shared" si="201"/>
        <v>1</v>
      </c>
      <c r="AW181" s="16">
        <f t="shared" si="202"/>
        <v>0</v>
      </c>
      <c r="AX181" s="17">
        <f t="shared" si="203"/>
        <v>0</v>
      </c>
      <c r="AY181" s="16">
        <f t="shared" si="204"/>
        <v>0</v>
      </c>
      <c r="BA181" s="13">
        <f t="shared" si="240"/>
        <v>1</v>
      </c>
      <c r="BB181" s="13">
        <f t="shared" si="241"/>
        <v>0</v>
      </c>
      <c r="BC181" s="13">
        <f t="shared" si="205"/>
        <v>1</v>
      </c>
      <c r="BD181" s="16">
        <f t="shared" si="206"/>
        <v>0</v>
      </c>
      <c r="BE181" s="17">
        <f t="shared" si="207"/>
        <v>0</v>
      </c>
      <c r="BF181" s="16">
        <f t="shared" si="208"/>
        <v>0</v>
      </c>
      <c r="BH181" s="13">
        <f t="shared" si="242"/>
        <v>1</v>
      </c>
      <c r="BI181" s="13">
        <f t="shared" si="243"/>
        <v>0</v>
      </c>
      <c r="BJ181" s="13">
        <f t="shared" si="209"/>
        <v>1</v>
      </c>
      <c r="BK181" s="16">
        <f t="shared" si="210"/>
        <v>0</v>
      </c>
      <c r="BL181" s="17">
        <f t="shared" si="211"/>
        <v>0</v>
      </c>
      <c r="BM181" s="16">
        <f t="shared" si="212"/>
        <v>0</v>
      </c>
      <c r="BO181" s="13">
        <f t="shared" si="244"/>
        <v>1</v>
      </c>
      <c r="BP181" s="13">
        <f t="shared" si="245"/>
        <v>0</v>
      </c>
      <c r="BQ181" s="13">
        <f t="shared" si="213"/>
        <v>1</v>
      </c>
      <c r="BR181" s="16">
        <f t="shared" si="214"/>
        <v>0</v>
      </c>
      <c r="BS181" s="17">
        <f t="shared" si="215"/>
        <v>0</v>
      </c>
      <c r="BT181" s="16">
        <f t="shared" si="216"/>
        <v>0</v>
      </c>
      <c r="BV181" s="13">
        <f t="shared" si="246"/>
        <v>1</v>
      </c>
      <c r="BW181" s="13">
        <f t="shared" si="247"/>
        <v>0</v>
      </c>
      <c r="BX181" s="13">
        <f t="shared" si="217"/>
        <v>1</v>
      </c>
      <c r="BY181" s="16">
        <f t="shared" si="218"/>
        <v>0</v>
      </c>
      <c r="BZ181" s="17">
        <f t="shared" si="219"/>
        <v>0</v>
      </c>
      <c r="CA181" s="16">
        <f t="shared" si="220"/>
        <v>0</v>
      </c>
      <c r="CC181" s="13">
        <f t="shared" si="248"/>
        <v>1</v>
      </c>
      <c r="CD181" s="13">
        <f t="shared" si="249"/>
        <v>0</v>
      </c>
      <c r="CE181" s="13">
        <f t="shared" si="221"/>
        <v>1</v>
      </c>
      <c r="CF181" s="16">
        <f t="shared" si="222"/>
        <v>0</v>
      </c>
      <c r="CG181" s="17">
        <f t="shared" si="223"/>
        <v>0</v>
      </c>
      <c r="CH181" s="16">
        <f t="shared" si="224"/>
        <v>0</v>
      </c>
      <c r="CJ181" s="13">
        <f t="shared" si="250"/>
        <v>1</v>
      </c>
      <c r="CK181" s="13">
        <f t="shared" si="251"/>
        <v>0</v>
      </c>
      <c r="CL181" s="13">
        <f t="shared" si="225"/>
        <v>1</v>
      </c>
      <c r="CM181" s="16">
        <f t="shared" si="226"/>
        <v>0</v>
      </c>
      <c r="CN181" s="17">
        <f t="shared" si="227"/>
        <v>0</v>
      </c>
      <c r="CO181" s="16">
        <f t="shared" si="228"/>
        <v>0</v>
      </c>
      <c r="CQ181" s="16">
        <f t="shared" si="252"/>
        <v>0</v>
      </c>
      <c r="CR181" s="16">
        <f>CQ181-ROUNDDOWN(コマンド生成ツール!$D$25,0)</f>
        <v>0</v>
      </c>
      <c r="CS181" s="16">
        <v>8</v>
      </c>
    </row>
    <row r="182" spans="2:97" x14ac:dyDescent="0.15">
      <c r="B182" s="8">
        <f t="shared" si="253"/>
        <v>149</v>
      </c>
      <c r="C182" s="8">
        <f t="shared" si="174"/>
        <v>1</v>
      </c>
      <c r="D182" s="8">
        <f t="shared" si="175"/>
        <v>49</v>
      </c>
      <c r="E182" s="16">
        <f t="shared" si="176"/>
        <v>618.05908650271806</v>
      </c>
      <c r="F182" s="13">
        <f t="shared" si="177"/>
        <v>0.99672907671697974</v>
      </c>
      <c r="G182" s="13">
        <f t="shared" si="178"/>
        <v>8.0815516003531568E-2</v>
      </c>
      <c r="H182" s="13">
        <f t="shared" si="179"/>
        <v>0.98693770474616582</v>
      </c>
      <c r="I182" s="13">
        <f t="shared" si="180"/>
        <v>0.16110234930121264</v>
      </c>
      <c r="K182" s="13">
        <f t="shared" si="181"/>
        <v>1</v>
      </c>
      <c r="L182" s="13">
        <f t="shared" si="182"/>
        <v>0</v>
      </c>
      <c r="M182" s="13">
        <f t="shared" si="254"/>
        <v>1</v>
      </c>
      <c r="N182" s="16">
        <f t="shared" si="229"/>
        <v>0</v>
      </c>
      <c r="O182" s="17">
        <f t="shared" si="183"/>
        <v>0</v>
      </c>
      <c r="P182" s="16">
        <f t="shared" si="184"/>
        <v>0</v>
      </c>
      <c r="R182" s="13">
        <f t="shared" si="230"/>
        <v>1</v>
      </c>
      <c r="S182" s="13">
        <f t="shared" si="231"/>
        <v>0</v>
      </c>
      <c r="T182" s="13">
        <f t="shared" si="185"/>
        <v>1</v>
      </c>
      <c r="U182" s="16">
        <f t="shared" si="186"/>
        <v>0</v>
      </c>
      <c r="V182" s="17">
        <f t="shared" si="187"/>
        <v>0</v>
      </c>
      <c r="W182" s="16">
        <f t="shared" si="188"/>
        <v>0</v>
      </c>
      <c r="Y182" s="13">
        <f t="shared" si="232"/>
        <v>1</v>
      </c>
      <c r="Z182" s="13">
        <f t="shared" si="233"/>
        <v>0</v>
      </c>
      <c r="AA182" s="13">
        <f t="shared" si="189"/>
        <v>1</v>
      </c>
      <c r="AB182" s="16">
        <f t="shared" si="190"/>
        <v>0</v>
      </c>
      <c r="AC182" s="17">
        <f t="shared" si="191"/>
        <v>0</v>
      </c>
      <c r="AD182" s="16">
        <f t="shared" si="192"/>
        <v>0</v>
      </c>
      <c r="AF182" s="13">
        <f t="shared" si="234"/>
        <v>1</v>
      </c>
      <c r="AG182" s="13">
        <f t="shared" si="235"/>
        <v>0</v>
      </c>
      <c r="AH182" s="13">
        <f t="shared" si="193"/>
        <v>1</v>
      </c>
      <c r="AI182" s="16">
        <f t="shared" si="194"/>
        <v>0</v>
      </c>
      <c r="AJ182" s="17">
        <f t="shared" si="195"/>
        <v>0</v>
      </c>
      <c r="AK182" s="16">
        <f t="shared" si="196"/>
        <v>0</v>
      </c>
      <c r="AM182" s="13">
        <f t="shared" si="236"/>
        <v>1</v>
      </c>
      <c r="AN182" s="13">
        <f t="shared" si="237"/>
        <v>0</v>
      </c>
      <c r="AO182" s="13">
        <f t="shared" si="197"/>
        <v>1</v>
      </c>
      <c r="AP182" s="16">
        <f t="shared" si="198"/>
        <v>0</v>
      </c>
      <c r="AQ182" s="17">
        <f t="shared" si="199"/>
        <v>0</v>
      </c>
      <c r="AR182" s="16">
        <f t="shared" si="200"/>
        <v>0</v>
      </c>
      <c r="AT182" s="13">
        <f t="shared" si="238"/>
        <v>1</v>
      </c>
      <c r="AU182" s="13">
        <f t="shared" si="239"/>
        <v>0</v>
      </c>
      <c r="AV182" s="13">
        <f t="shared" si="201"/>
        <v>1</v>
      </c>
      <c r="AW182" s="16">
        <f t="shared" si="202"/>
        <v>0</v>
      </c>
      <c r="AX182" s="17">
        <f t="shared" si="203"/>
        <v>0</v>
      </c>
      <c r="AY182" s="16">
        <f t="shared" si="204"/>
        <v>0</v>
      </c>
      <c r="BA182" s="13">
        <f t="shared" si="240"/>
        <v>1</v>
      </c>
      <c r="BB182" s="13">
        <f t="shared" si="241"/>
        <v>0</v>
      </c>
      <c r="BC182" s="13">
        <f t="shared" si="205"/>
        <v>1</v>
      </c>
      <c r="BD182" s="16">
        <f t="shared" si="206"/>
        <v>0</v>
      </c>
      <c r="BE182" s="17">
        <f t="shared" si="207"/>
        <v>0</v>
      </c>
      <c r="BF182" s="16">
        <f t="shared" si="208"/>
        <v>0</v>
      </c>
      <c r="BH182" s="13">
        <f t="shared" si="242"/>
        <v>1</v>
      </c>
      <c r="BI182" s="13">
        <f t="shared" si="243"/>
        <v>0</v>
      </c>
      <c r="BJ182" s="13">
        <f t="shared" si="209"/>
        <v>1</v>
      </c>
      <c r="BK182" s="16">
        <f t="shared" si="210"/>
        <v>0</v>
      </c>
      <c r="BL182" s="17">
        <f t="shared" si="211"/>
        <v>0</v>
      </c>
      <c r="BM182" s="16">
        <f t="shared" si="212"/>
        <v>0</v>
      </c>
      <c r="BO182" s="13">
        <f t="shared" si="244"/>
        <v>1</v>
      </c>
      <c r="BP182" s="13">
        <f t="shared" si="245"/>
        <v>0</v>
      </c>
      <c r="BQ182" s="13">
        <f t="shared" si="213"/>
        <v>1</v>
      </c>
      <c r="BR182" s="16">
        <f t="shared" si="214"/>
        <v>0</v>
      </c>
      <c r="BS182" s="17">
        <f t="shared" si="215"/>
        <v>0</v>
      </c>
      <c r="BT182" s="16">
        <f t="shared" si="216"/>
        <v>0</v>
      </c>
      <c r="BV182" s="13">
        <f t="shared" si="246"/>
        <v>1</v>
      </c>
      <c r="BW182" s="13">
        <f t="shared" si="247"/>
        <v>0</v>
      </c>
      <c r="BX182" s="13">
        <f t="shared" si="217"/>
        <v>1</v>
      </c>
      <c r="BY182" s="16">
        <f t="shared" si="218"/>
        <v>0</v>
      </c>
      <c r="BZ182" s="17">
        <f t="shared" si="219"/>
        <v>0</v>
      </c>
      <c r="CA182" s="16">
        <f t="shared" si="220"/>
        <v>0</v>
      </c>
      <c r="CC182" s="13">
        <f t="shared" si="248"/>
        <v>1</v>
      </c>
      <c r="CD182" s="13">
        <f t="shared" si="249"/>
        <v>0</v>
      </c>
      <c r="CE182" s="13">
        <f t="shared" si="221"/>
        <v>1</v>
      </c>
      <c r="CF182" s="16">
        <f t="shared" si="222"/>
        <v>0</v>
      </c>
      <c r="CG182" s="17">
        <f t="shared" si="223"/>
        <v>0</v>
      </c>
      <c r="CH182" s="16">
        <f t="shared" si="224"/>
        <v>0</v>
      </c>
      <c r="CJ182" s="13">
        <f t="shared" si="250"/>
        <v>1</v>
      </c>
      <c r="CK182" s="13">
        <f t="shared" si="251"/>
        <v>0</v>
      </c>
      <c r="CL182" s="13">
        <f t="shared" si="225"/>
        <v>1</v>
      </c>
      <c r="CM182" s="16">
        <f t="shared" si="226"/>
        <v>0</v>
      </c>
      <c r="CN182" s="17">
        <f t="shared" si="227"/>
        <v>0</v>
      </c>
      <c r="CO182" s="16">
        <f t="shared" si="228"/>
        <v>0</v>
      </c>
      <c r="CQ182" s="16">
        <f t="shared" si="252"/>
        <v>0</v>
      </c>
      <c r="CR182" s="16">
        <f>CQ182-ROUNDDOWN(コマンド生成ツール!$D$25,0)</f>
        <v>0</v>
      </c>
      <c r="CS182" s="16">
        <v>8</v>
      </c>
    </row>
    <row r="183" spans="2:97" x14ac:dyDescent="0.15">
      <c r="B183" s="8">
        <f t="shared" si="253"/>
        <v>150</v>
      </c>
      <c r="C183" s="8">
        <f t="shared" si="174"/>
        <v>1</v>
      </c>
      <c r="D183" s="8">
        <f t="shared" si="175"/>
        <v>50</v>
      </c>
      <c r="E183" s="16">
        <f t="shared" si="176"/>
        <v>632.45553203367592</v>
      </c>
      <c r="F183" s="13">
        <f t="shared" si="177"/>
        <v>0.99657501090672729</v>
      </c>
      <c r="G183" s="13">
        <f t="shared" si="178"/>
        <v>8.2693697681602965E-2</v>
      </c>
      <c r="H183" s="13">
        <f t="shared" si="179"/>
        <v>0.98632350472748731</v>
      </c>
      <c r="I183" s="13">
        <f t="shared" si="180"/>
        <v>0.16482094533792216</v>
      </c>
      <c r="K183" s="13">
        <f t="shared" si="181"/>
        <v>1</v>
      </c>
      <c r="L183" s="13">
        <f t="shared" si="182"/>
        <v>0</v>
      </c>
      <c r="M183" s="13">
        <f t="shared" si="254"/>
        <v>1</v>
      </c>
      <c r="N183" s="16">
        <f t="shared" si="229"/>
        <v>0</v>
      </c>
      <c r="O183" s="17">
        <f t="shared" si="183"/>
        <v>0</v>
      </c>
      <c r="P183" s="16">
        <f t="shared" si="184"/>
        <v>0</v>
      </c>
      <c r="R183" s="13">
        <f t="shared" si="230"/>
        <v>1</v>
      </c>
      <c r="S183" s="13">
        <f t="shared" si="231"/>
        <v>0</v>
      </c>
      <c r="T183" s="13">
        <f t="shared" si="185"/>
        <v>1</v>
      </c>
      <c r="U183" s="16">
        <f t="shared" si="186"/>
        <v>0</v>
      </c>
      <c r="V183" s="17">
        <f t="shared" si="187"/>
        <v>0</v>
      </c>
      <c r="W183" s="16">
        <f t="shared" si="188"/>
        <v>0</v>
      </c>
      <c r="Y183" s="13">
        <f t="shared" si="232"/>
        <v>1</v>
      </c>
      <c r="Z183" s="13">
        <f t="shared" si="233"/>
        <v>0</v>
      </c>
      <c r="AA183" s="13">
        <f t="shared" si="189"/>
        <v>1</v>
      </c>
      <c r="AB183" s="16">
        <f t="shared" si="190"/>
        <v>0</v>
      </c>
      <c r="AC183" s="17">
        <f t="shared" si="191"/>
        <v>0</v>
      </c>
      <c r="AD183" s="16">
        <f t="shared" si="192"/>
        <v>0</v>
      </c>
      <c r="AF183" s="13">
        <f t="shared" si="234"/>
        <v>1</v>
      </c>
      <c r="AG183" s="13">
        <f t="shared" si="235"/>
        <v>0</v>
      </c>
      <c r="AH183" s="13">
        <f t="shared" si="193"/>
        <v>1</v>
      </c>
      <c r="AI183" s="16">
        <f t="shared" si="194"/>
        <v>0</v>
      </c>
      <c r="AJ183" s="17">
        <f t="shared" si="195"/>
        <v>0</v>
      </c>
      <c r="AK183" s="16">
        <f t="shared" si="196"/>
        <v>0</v>
      </c>
      <c r="AM183" s="13">
        <f t="shared" si="236"/>
        <v>1</v>
      </c>
      <c r="AN183" s="13">
        <f t="shared" si="237"/>
        <v>0</v>
      </c>
      <c r="AO183" s="13">
        <f t="shared" si="197"/>
        <v>1</v>
      </c>
      <c r="AP183" s="16">
        <f t="shared" si="198"/>
        <v>0</v>
      </c>
      <c r="AQ183" s="17">
        <f t="shared" si="199"/>
        <v>0</v>
      </c>
      <c r="AR183" s="16">
        <f t="shared" si="200"/>
        <v>0</v>
      </c>
      <c r="AT183" s="13">
        <f t="shared" si="238"/>
        <v>1</v>
      </c>
      <c r="AU183" s="13">
        <f t="shared" si="239"/>
        <v>0</v>
      </c>
      <c r="AV183" s="13">
        <f t="shared" si="201"/>
        <v>1</v>
      </c>
      <c r="AW183" s="16">
        <f t="shared" si="202"/>
        <v>0</v>
      </c>
      <c r="AX183" s="17">
        <f t="shared" si="203"/>
        <v>0</v>
      </c>
      <c r="AY183" s="16">
        <f t="shared" si="204"/>
        <v>0</v>
      </c>
      <c r="BA183" s="13">
        <f t="shared" si="240"/>
        <v>1</v>
      </c>
      <c r="BB183" s="13">
        <f t="shared" si="241"/>
        <v>0</v>
      </c>
      <c r="BC183" s="13">
        <f t="shared" si="205"/>
        <v>1</v>
      </c>
      <c r="BD183" s="16">
        <f t="shared" si="206"/>
        <v>0</v>
      </c>
      <c r="BE183" s="17">
        <f t="shared" si="207"/>
        <v>0</v>
      </c>
      <c r="BF183" s="16">
        <f t="shared" si="208"/>
        <v>0</v>
      </c>
      <c r="BH183" s="13">
        <f t="shared" si="242"/>
        <v>1</v>
      </c>
      <c r="BI183" s="13">
        <f t="shared" si="243"/>
        <v>0</v>
      </c>
      <c r="BJ183" s="13">
        <f t="shared" si="209"/>
        <v>1</v>
      </c>
      <c r="BK183" s="16">
        <f t="shared" si="210"/>
        <v>0</v>
      </c>
      <c r="BL183" s="17">
        <f t="shared" si="211"/>
        <v>0</v>
      </c>
      <c r="BM183" s="16">
        <f t="shared" si="212"/>
        <v>0</v>
      </c>
      <c r="BO183" s="13">
        <f t="shared" si="244"/>
        <v>1</v>
      </c>
      <c r="BP183" s="13">
        <f t="shared" si="245"/>
        <v>0</v>
      </c>
      <c r="BQ183" s="13">
        <f t="shared" si="213"/>
        <v>1</v>
      </c>
      <c r="BR183" s="16">
        <f t="shared" si="214"/>
        <v>0</v>
      </c>
      <c r="BS183" s="17">
        <f t="shared" si="215"/>
        <v>0</v>
      </c>
      <c r="BT183" s="16">
        <f t="shared" si="216"/>
        <v>0</v>
      </c>
      <c r="BV183" s="13">
        <f t="shared" si="246"/>
        <v>1</v>
      </c>
      <c r="BW183" s="13">
        <f t="shared" si="247"/>
        <v>0</v>
      </c>
      <c r="BX183" s="13">
        <f t="shared" si="217"/>
        <v>1</v>
      </c>
      <c r="BY183" s="16">
        <f t="shared" si="218"/>
        <v>0</v>
      </c>
      <c r="BZ183" s="17">
        <f t="shared" si="219"/>
        <v>0</v>
      </c>
      <c r="CA183" s="16">
        <f t="shared" si="220"/>
        <v>0</v>
      </c>
      <c r="CC183" s="13">
        <f t="shared" si="248"/>
        <v>1</v>
      </c>
      <c r="CD183" s="13">
        <f t="shared" si="249"/>
        <v>0</v>
      </c>
      <c r="CE183" s="13">
        <f t="shared" si="221"/>
        <v>1</v>
      </c>
      <c r="CF183" s="16">
        <f t="shared" si="222"/>
        <v>0</v>
      </c>
      <c r="CG183" s="17">
        <f t="shared" si="223"/>
        <v>0</v>
      </c>
      <c r="CH183" s="16">
        <f t="shared" si="224"/>
        <v>0</v>
      </c>
      <c r="CJ183" s="13">
        <f t="shared" si="250"/>
        <v>1</v>
      </c>
      <c r="CK183" s="13">
        <f t="shared" si="251"/>
        <v>0</v>
      </c>
      <c r="CL183" s="13">
        <f t="shared" si="225"/>
        <v>1</v>
      </c>
      <c r="CM183" s="16">
        <f t="shared" si="226"/>
        <v>0</v>
      </c>
      <c r="CN183" s="17">
        <f t="shared" si="227"/>
        <v>0</v>
      </c>
      <c r="CO183" s="16">
        <f t="shared" si="228"/>
        <v>0</v>
      </c>
      <c r="CQ183" s="16">
        <f t="shared" si="252"/>
        <v>0</v>
      </c>
      <c r="CR183" s="16">
        <f>CQ183-ROUNDDOWN(コマンド生成ツール!$D$25,0)</f>
        <v>0</v>
      </c>
      <c r="CS183" s="16">
        <v>8</v>
      </c>
    </row>
    <row r="184" spans="2:97" x14ac:dyDescent="0.15">
      <c r="B184" s="8">
        <f t="shared" si="253"/>
        <v>151</v>
      </c>
      <c r="C184" s="8">
        <f t="shared" si="174"/>
        <v>1</v>
      </c>
      <c r="D184" s="8">
        <f t="shared" si="175"/>
        <v>51</v>
      </c>
      <c r="E184" s="16">
        <f t="shared" si="176"/>
        <v>647.18731385925673</v>
      </c>
      <c r="F184" s="13">
        <f t="shared" si="177"/>
        <v>0.99641369269187507</v>
      </c>
      <c r="G184" s="13">
        <f t="shared" si="178"/>
        <v>8.461532376668808E-2</v>
      </c>
      <c r="H184" s="13">
        <f t="shared" si="179"/>
        <v>0.98568049396771706</v>
      </c>
      <c r="I184" s="13">
        <f t="shared" si="180"/>
        <v>0.16862373442536852</v>
      </c>
      <c r="K184" s="13">
        <f t="shared" si="181"/>
        <v>1</v>
      </c>
      <c r="L184" s="13">
        <f t="shared" si="182"/>
        <v>0</v>
      </c>
      <c r="M184" s="13">
        <f t="shared" si="254"/>
        <v>1</v>
      </c>
      <c r="N184" s="16">
        <f t="shared" si="229"/>
        <v>0</v>
      </c>
      <c r="O184" s="17">
        <f t="shared" si="183"/>
        <v>0</v>
      </c>
      <c r="P184" s="16">
        <f t="shared" si="184"/>
        <v>0</v>
      </c>
      <c r="R184" s="13">
        <f t="shared" si="230"/>
        <v>1</v>
      </c>
      <c r="S184" s="13">
        <f t="shared" si="231"/>
        <v>0</v>
      </c>
      <c r="T184" s="13">
        <f t="shared" si="185"/>
        <v>1</v>
      </c>
      <c r="U184" s="16">
        <f t="shared" si="186"/>
        <v>0</v>
      </c>
      <c r="V184" s="17">
        <f t="shared" si="187"/>
        <v>0</v>
      </c>
      <c r="W184" s="16">
        <f t="shared" si="188"/>
        <v>0</v>
      </c>
      <c r="Y184" s="13">
        <f t="shared" si="232"/>
        <v>1</v>
      </c>
      <c r="Z184" s="13">
        <f t="shared" si="233"/>
        <v>0</v>
      </c>
      <c r="AA184" s="13">
        <f t="shared" si="189"/>
        <v>1</v>
      </c>
      <c r="AB184" s="16">
        <f t="shared" si="190"/>
        <v>0</v>
      </c>
      <c r="AC184" s="17">
        <f t="shared" si="191"/>
        <v>0</v>
      </c>
      <c r="AD184" s="16">
        <f t="shared" si="192"/>
        <v>0</v>
      </c>
      <c r="AF184" s="13">
        <f t="shared" si="234"/>
        <v>1</v>
      </c>
      <c r="AG184" s="13">
        <f t="shared" si="235"/>
        <v>0</v>
      </c>
      <c r="AH184" s="13">
        <f t="shared" si="193"/>
        <v>1</v>
      </c>
      <c r="AI184" s="16">
        <f t="shared" si="194"/>
        <v>0</v>
      </c>
      <c r="AJ184" s="17">
        <f t="shared" si="195"/>
        <v>0</v>
      </c>
      <c r="AK184" s="16">
        <f t="shared" si="196"/>
        <v>0</v>
      </c>
      <c r="AM184" s="13">
        <f t="shared" si="236"/>
        <v>1</v>
      </c>
      <c r="AN184" s="13">
        <f t="shared" si="237"/>
        <v>0</v>
      </c>
      <c r="AO184" s="13">
        <f t="shared" si="197"/>
        <v>1</v>
      </c>
      <c r="AP184" s="16">
        <f t="shared" si="198"/>
        <v>0</v>
      </c>
      <c r="AQ184" s="17">
        <f t="shared" si="199"/>
        <v>0</v>
      </c>
      <c r="AR184" s="16">
        <f t="shared" si="200"/>
        <v>0</v>
      </c>
      <c r="AT184" s="13">
        <f t="shared" si="238"/>
        <v>1</v>
      </c>
      <c r="AU184" s="13">
        <f t="shared" si="239"/>
        <v>0</v>
      </c>
      <c r="AV184" s="13">
        <f t="shared" si="201"/>
        <v>1</v>
      </c>
      <c r="AW184" s="16">
        <f t="shared" si="202"/>
        <v>0</v>
      </c>
      <c r="AX184" s="17">
        <f t="shared" si="203"/>
        <v>0</v>
      </c>
      <c r="AY184" s="16">
        <f t="shared" si="204"/>
        <v>0</v>
      </c>
      <c r="BA184" s="13">
        <f t="shared" si="240"/>
        <v>1</v>
      </c>
      <c r="BB184" s="13">
        <f t="shared" si="241"/>
        <v>0</v>
      </c>
      <c r="BC184" s="13">
        <f t="shared" si="205"/>
        <v>1</v>
      </c>
      <c r="BD184" s="16">
        <f t="shared" si="206"/>
        <v>0</v>
      </c>
      <c r="BE184" s="17">
        <f t="shared" si="207"/>
        <v>0</v>
      </c>
      <c r="BF184" s="16">
        <f t="shared" si="208"/>
        <v>0</v>
      </c>
      <c r="BH184" s="13">
        <f t="shared" si="242"/>
        <v>1</v>
      </c>
      <c r="BI184" s="13">
        <f t="shared" si="243"/>
        <v>0</v>
      </c>
      <c r="BJ184" s="13">
        <f t="shared" si="209"/>
        <v>1</v>
      </c>
      <c r="BK184" s="16">
        <f t="shared" si="210"/>
        <v>0</v>
      </c>
      <c r="BL184" s="17">
        <f t="shared" si="211"/>
        <v>0</v>
      </c>
      <c r="BM184" s="16">
        <f t="shared" si="212"/>
        <v>0</v>
      </c>
      <c r="BO184" s="13">
        <f t="shared" si="244"/>
        <v>1</v>
      </c>
      <c r="BP184" s="13">
        <f t="shared" si="245"/>
        <v>0</v>
      </c>
      <c r="BQ184" s="13">
        <f t="shared" si="213"/>
        <v>1</v>
      </c>
      <c r="BR184" s="16">
        <f t="shared" si="214"/>
        <v>0</v>
      </c>
      <c r="BS184" s="17">
        <f t="shared" si="215"/>
        <v>0</v>
      </c>
      <c r="BT184" s="16">
        <f t="shared" si="216"/>
        <v>0</v>
      </c>
      <c r="BV184" s="13">
        <f t="shared" si="246"/>
        <v>1</v>
      </c>
      <c r="BW184" s="13">
        <f t="shared" si="247"/>
        <v>0</v>
      </c>
      <c r="BX184" s="13">
        <f t="shared" si="217"/>
        <v>1</v>
      </c>
      <c r="BY184" s="16">
        <f t="shared" si="218"/>
        <v>0</v>
      </c>
      <c r="BZ184" s="17">
        <f t="shared" si="219"/>
        <v>0</v>
      </c>
      <c r="CA184" s="16">
        <f t="shared" si="220"/>
        <v>0</v>
      </c>
      <c r="CC184" s="13">
        <f t="shared" si="248"/>
        <v>1</v>
      </c>
      <c r="CD184" s="13">
        <f t="shared" si="249"/>
        <v>0</v>
      </c>
      <c r="CE184" s="13">
        <f t="shared" si="221"/>
        <v>1</v>
      </c>
      <c r="CF184" s="16">
        <f t="shared" si="222"/>
        <v>0</v>
      </c>
      <c r="CG184" s="17">
        <f t="shared" si="223"/>
        <v>0</v>
      </c>
      <c r="CH184" s="16">
        <f t="shared" si="224"/>
        <v>0</v>
      </c>
      <c r="CJ184" s="13">
        <f t="shared" si="250"/>
        <v>1</v>
      </c>
      <c r="CK184" s="13">
        <f t="shared" si="251"/>
        <v>0</v>
      </c>
      <c r="CL184" s="13">
        <f t="shared" si="225"/>
        <v>1</v>
      </c>
      <c r="CM184" s="16">
        <f t="shared" si="226"/>
        <v>0</v>
      </c>
      <c r="CN184" s="17">
        <f t="shared" si="227"/>
        <v>0</v>
      </c>
      <c r="CO184" s="16">
        <f t="shared" si="228"/>
        <v>0</v>
      </c>
      <c r="CQ184" s="16">
        <f t="shared" si="252"/>
        <v>0</v>
      </c>
      <c r="CR184" s="16">
        <f>CQ184-ROUNDDOWN(コマンド生成ツール!$D$25,0)</f>
        <v>0</v>
      </c>
      <c r="CS184" s="16">
        <v>8</v>
      </c>
    </row>
    <row r="185" spans="2:97" x14ac:dyDescent="0.15">
      <c r="B185" s="8">
        <f t="shared" si="253"/>
        <v>152</v>
      </c>
      <c r="C185" s="8">
        <f t="shared" si="174"/>
        <v>1</v>
      </c>
      <c r="D185" s="8">
        <f t="shared" si="175"/>
        <v>52</v>
      </c>
      <c r="E185" s="16">
        <f t="shared" si="176"/>
        <v>662.26224296518228</v>
      </c>
      <c r="F185" s="13">
        <f t="shared" si="177"/>
        <v>0.9962447810962457</v>
      </c>
      <c r="G185" s="13">
        <f t="shared" si="178"/>
        <v>8.6581384480114376E-2</v>
      </c>
      <c r="H185" s="13">
        <f t="shared" si="179"/>
        <v>0.98500732772301325</v>
      </c>
      <c r="I185" s="13">
        <f t="shared" si="180"/>
        <v>0.17251250485680286</v>
      </c>
      <c r="K185" s="13">
        <f t="shared" si="181"/>
        <v>1</v>
      </c>
      <c r="L185" s="13">
        <f t="shared" si="182"/>
        <v>0</v>
      </c>
      <c r="M185" s="13">
        <f t="shared" si="254"/>
        <v>1</v>
      </c>
      <c r="N185" s="16">
        <f t="shared" si="229"/>
        <v>0</v>
      </c>
      <c r="O185" s="17">
        <f t="shared" si="183"/>
        <v>0</v>
      </c>
      <c r="P185" s="16">
        <f t="shared" si="184"/>
        <v>0</v>
      </c>
      <c r="R185" s="13">
        <f t="shared" si="230"/>
        <v>1</v>
      </c>
      <c r="S185" s="13">
        <f t="shared" si="231"/>
        <v>0</v>
      </c>
      <c r="T185" s="13">
        <f t="shared" si="185"/>
        <v>1</v>
      </c>
      <c r="U185" s="16">
        <f t="shared" si="186"/>
        <v>0</v>
      </c>
      <c r="V185" s="17">
        <f t="shared" si="187"/>
        <v>0</v>
      </c>
      <c r="W185" s="16">
        <f t="shared" si="188"/>
        <v>0</v>
      </c>
      <c r="Y185" s="13">
        <f t="shared" si="232"/>
        <v>1</v>
      </c>
      <c r="Z185" s="13">
        <f t="shared" si="233"/>
        <v>0</v>
      </c>
      <c r="AA185" s="13">
        <f t="shared" si="189"/>
        <v>1</v>
      </c>
      <c r="AB185" s="16">
        <f t="shared" si="190"/>
        <v>0</v>
      </c>
      <c r="AC185" s="17">
        <f t="shared" si="191"/>
        <v>0</v>
      </c>
      <c r="AD185" s="16">
        <f t="shared" si="192"/>
        <v>0</v>
      </c>
      <c r="AF185" s="13">
        <f t="shared" si="234"/>
        <v>1</v>
      </c>
      <c r="AG185" s="13">
        <f t="shared" si="235"/>
        <v>0</v>
      </c>
      <c r="AH185" s="13">
        <f t="shared" si="193"/>
        <v>1</v>
      </c>
      <c r="AI185" s="16">
        <f t="shared" si="194"/>
        <v>0</v>
      </c>
      <c r="AJ185" s="17">
        <f t="shared" si="195"/>
        <v>0</v>
      </c>
      <c r="AK185" s="16">
        <f t="shared" si="196"/>
        <v>0</v>
      </c>
      <c r="AM185" s="13">
        <f t="shared" si="236"/>
        <v>1</v>
      </c>
      <c r="AN185" s="13">
        <f t="shared" si="237"/>
        <v>0</v>
      </c>
      <c r="AO185" s="13">
        <f t="shared" si="197"/>
        <v>1</v>
      </c>
      <c r="AP185" s="16">
        <f t="shared" si="198"/>
        <v>0</v>
      </c>
      <c r="AQ185" s="17">
        <f t="shared" si="199"/>
        <v>0</v>
      </c>
      <c r="AR185" s="16">
        <f t="shared" si="200"/>
        <v>0</v>
      </c>
      <c r="AT185" s="13">
        <f t="shared" si="238"/>
        <v>1</v>
      </c>
      <c r="AU185" s="13">
        <f t="shared" si="239"/>
        <v>0</v>
      </c>
      <c r="AV185" s="13">
        <f t="shared" si="201"/>
        <v>1</v>
      </c>
      <c r="AW185" s="16">
        <f t="shared" si="202"/>
        <v>0</v>
      </c>
      <c r="AX185" s="17">
        <f t="shared" si="203"/>
        <v>0</v>
      </c>
      <c r="AY185" s="16">
        <f t="shared" si="204"/>
        <v>0</v>
      </c>
      <c r="BA185" s="13">
        <f t="shared" si="240"/>
        <v>1</v>
      </c>
      <c r="BB185" s="13">
        <f t="shared" si="241"/>
        <v>0</v>
      </c>
      <c r="BC185" s="13">
        <f t="shared" si="205"/>
        <v>1</v>
      </c>
      <c r="BD185" s="16">
        <f t="shared" si="206"/>
        <v>0</v>
      </c>
      <c r="BE185" s="17">
        <f t="shared" si="207"/>
        <v>0</v>
      </c>
      <c r="BF185" s="16">
        <f t="shared" si="208"/>
        <v>0</v>
      </c>
      <c r="BH185" s="13">
        <f t="shared" si="242"/>
        <v>1</v>
      </c>
      <c r="BI185" s="13">
        <f t="shared" si="243"/>
        <v>0</v>
      </c>
      <c r="BJ185" s="13">
        <f t="shared" si="209"/>
        <v>1</v>
      </c>
      <c r="BK185" s="16">
        <f t="shared" si="210"/>
        <v>0</v>
      </c>
      <c r="BL185" s="17">
        <f t="shared" si="211"/>
        <v>0</v>
      </c>
      <c r="BM185" s="16">
        <f t="shared" si="212"/>
        <v>0</v>
      </c>
      <c r="BO185" s="13">
        <f t="shared" si="244"/>
        <v>1</v>
      </c>
      <c r="BP185" s="13">
        <f t="shared" si="245"/>
        <v>0</v>
      </c>
      <c r="BQ185" s="13">
        <f t="shared" si="213"/>
        <v>1</v>
      </c>
      <c r="BR185" s="16">
        <f t="shared" si="214"/>
        <v>0</v>
      </c>
      <c r="BS185" s="17">
        <f t="shared" si="215"/>
        <v>0</v>
      </c>
      <c r="BT185" s="16">
        <f t="shared" si="216"/>
        <v>0</v>
      </c>
      <c r="BV185" s="13">
        <f t="shared" si="246"/>
        <v>1</v>
      </c>
      <c r="BW185" s="13">
        <f t="shared" si="247"/>
        <v>0</v>
      </c>
      <c r="BX185" s="13">
        <f t="shared" si="217"/>
        <v>1</v>
      </c>
      <c r="BY185" s="16">
        <f t="shared" si="218"/>
        <v>0</v>
      </c>
      <c r="BZ185" s="17">
        <f t="shared" si="219"/>
        <v>0</v>
      </c>
      <c r="CA185" s="16">
        <f t="shared" si="220"/>
        <v>0</v>
      </c>
      <c r="CC185" s="13">
        <f t="shared" si="248"/>
        <v>1</v>
      </c>
      <c r="CD185" s="13">
        <f t="shared" si="249"/>
        <v>0</v>
      </c>
      <c r="CE185" s="13">
        <f t="shared" si="221"/>
        <v>1</v>
      </c>
      <c r="CF185" s="16">
        <f t="shared" si="222"/>
        <v>0</v>
      </c>
      <c r="CG185" s="17">
        <f t="shared" si="223"/>
        <v>0</v>
      </c>
      <c r="CH185" s="16">
        <f t="shared" si="224"/>
        <v>0</v>
      </c>
      <c r="CJ185" s="13">
        <f t="shared" si="250"/>
        <v>1</v>
      </c>
      <c r="CK185" s="13">
        <f t="shared" si="251"/>
        <v>0</v>
      </c>
      <c r="CL185" s="13">
        <f t="shared" si="225"/>
        <v>1</v>
      </c>
      <c r="CM185" s="16">
        <f t="shared" si="226"/>
        <v>0</v>
      </c>
      <c r="CN185" s="17">
        <f t="shared" si="227"/>
        <v>0</v>
      </c>
      <c r="CO185" s="16">
        <f t="shared" si="228"/>
        <v>0</v>
      </c>
      <c r="CQ185" s="16">
        <f t="shared" si="252"/>
        <v>0</v>
      </c>
      <c r="CR185" s="16">
        <f>CQ185-ROUNDDOWN(コマンド生成ツール!$D$25,0)</f>
        <v>0</v>
      </c>
      <c r="CS185" s="16">
        <v>8</v>
      </c>
    </row>
    <row r="186" spans="2:97" x14ac:dyDescent="0.15">
      <c r="B186" s="8">
        <f t="shared" si="253"/>
        <v>153</v>
      </c>
      <c r="C186" s="8">
        <f t="shared" si="174"/>
        <v>1</v>
      </c>
      <c r="D186" s="8">
        <f t="shared" si="175"/>
        <v>53</v>
      </c>
      <c r="E186" s="16">
        <f t="shared" si="176"/>
        <v>677.68831227840531</v>
      </c>
      <c r="F186" s="13">
        <f t="shared" si="177"/>
        <v>0.99606791915293236</v>
      </c>
      <c r="G186" s="13">
        <f t="shared" si="178"/>
        <v>8.8592891556532341E-2</v>
      </c>
      <c r="H186" s="13">
        <f t="shared" si="179"/>
        <v>0.98430259913130502</v>
      </c>
      <c r="I186" s="13">
        <f t="shared" si="180"/>
        <v>0.17648907428891311</v>
      </c>
      <c r="K186" s="13">
        <f t="shared" si="181"/>
        <v>1</v>
      </c>
      <c r="L186" s="13">
        <f t="shared" si="182"/>
        <v>0</v>
      </c>
      <c r="M186" s="13">
        <f t="shared" si="254"/>
        <v>1</v>
      </c>
      <c r="N186" s="16">
        <f t="shared" si="229"/>
        <v>0</v>
      </c>
      <c r="O186" s="17">
        <f t="shared" si="183"/>
        <v>0</v>
      </c>
      <c r="P186" s="16">
        <f t="shared" si="184"/>
        <v>0</v>
      </c>
      <c r="R186" s="13">
        <f t="shared" si="230"/>
        <v>1</v>
      </c>
      <c r="S186" s="13">
        <f t="shared" si="231"/>
        <v>0</v>
      </c>
      <c r="T186" s="13">
        <f t="shared" si="185"/>
        <v>1</v>
      </c>
      <c r="U186" s="16">
        <f t="shared" si="186"/>
        <v>0</v>
      </c>
      <c r="V186" s="17">
        <f t="shared" si="187"/>
        <v>0</v>
      </c>
      <c r="W186" s="16">
        <f t="shared" si="188"/>
        <v>0</v>
      </c>
      <c r="Y186" s="13">
        <f t="shared" si="232"/>
        <v>1</v>
      </c>
      <c r="Z186" s="13">
        <f t="shared" si="233"/>
        <v>0</v>
      </c>
      <c r="AA186" s="13">
        <f t="shared" si="189"/>
        <v>1</v>
      </c>
      <c r="AB186" s="16">
        <f t="shared" si="190"/>
        <v>0</v>
      </c>
      <c r="AC186" s="17">
        <f t="shared" si="191"/>
        <v>0</v>
      </c>
      <c r="AD186" s="16">
        <f t="shared" si="192"/>
        <v>0</v>
      </c>
      <c r="AF186" s="13">
        <f t="shared" si="234"/>
        <v>1</v>
      </c>
      <c r="AG186" s="13">
        <f t="shared" si="235"/>
        <v>0</v>
      </c>
      <c r="AH186" s="13">
        <f t="shared" si="193"/>
        <v>1</v>
      </c>
      <c r="AI186" s="16">
        <f t="shared" si="194"/>
        <v>0</v>
      </c>
      <c r="AJ186" s="17">
        <f t="shared" si="195"/>
        <v>0</v>
      </c>
      <c r="AK186" s="16">
        <f t="shared" si="196"/>
        <v>0</v>
      </c>
      <c r="AM186" s="13">
        <f t="shared" si="236"/>
        <v>1</v>
      </c>
      <c r="AN186" s="13">
        <f t="shared" si="237"/>
        <v>0</v>
      </c>
      <c r="AO186" s="13">
        <f t="shared" si="197"/>
        <v>1</v>
      </c>
      <c r="AP186" s="16">
        <f t="shared" si="198"/>
        <v>0</v>
      </c>
      <c r="AQ186" s="17">
        <f t="shared" si="199"/>
        <v>0</v>
      </c>
      <c r="AR186" s="16">
        <f t="shared" si="200"/>
        <v>0</v>
      </c>
      <c r="AT186" s="13">
        <f t="shared" si="238"/>
        <v>1</v>
      </c>
      <c r="AU186" s="13">
        <f t="shared" si="239"/>
        <v>0</v>
      </c>
      <c r="AV186" s="13">
        <f t="shared" si="201"/>
        <v>1</v>
      </c>
      <c r="AW186" s="16">
        <f t="shared" si="202"/>
        <v>0</v>
      </c>
      <c r="AX186" s="17">
        <f t="shared" si="203"/>
        <v>0</v>
      </c>
      <c r="AY186" s="16">
        <f t="shared" si="204"/>
        <v>0</v>
      </c>
      <c r="BA186" s="13">
        <f t="shared" si="240"/>
        <v>1</v>
      </c>
      <c r="BB186" s="13">
        <f t="shared" si="241"/>
        <v>0</v>
      </c>
      <c r="BC186" s="13">
        <f t="shared" si="205"/>
        <v>1</v>
      </c>
      <c r="BD186" s="16">
        <f t="shared" si="206"/>
        <v>0</v>
      </c>
      <c r="BE186" s="17">
        <f t="shared" si="207"/>
        <v>0</v>
      </c>
      <c r="BF186" s="16">
        <f t="shared" si="208"/>
        <v>0</v>
      </c>
      <c r="BH186" s="13">
        <f t="shared" si="242"/>
        <v>1</v>
      </c>
      <c r="BI186" s="13">
        <f t="shared" si="243"/>
        <v>0</v>
      </c>
      <c r="BJ186" s="13">
        <f t="shared" si="209"/>
        <v>1</v>
      </c>
      <c r="BK186" s="16">
        <f t="shared" si="210"/>
        <v>0</v>
      </c>
      <c r="BL186" s="17">
        <f t="shared" si="211"/>
        <v>0</v>
      </c>
      <c r="BM186" s="16">
        <f t="shared" si="212"/>
        <v>0</v>
      </c>
      <c r="BO186" s="13">
        <f t="shared" si="244"/>
        <v>1</v>
      </c>
      <c r="BP186" s="13">
        <f t="shared" si="245"/>
        <v>0</v>
      </c>
      <c r="BQ186" s="13">
        <f t="shared" si="213"/>
        <v>1</v>
      </c>
      <c r="BR186" s="16">
        <f t="shared" si="214"/>
        <v>0</v>
      </c>
      <c r="BS186" s="17">
        <f t="shared" si="215"/>
        <v>0</v>
      </c>
      <c r="BT186" s="16">
        <f t="shared" si="216"/>
        <v>0</v>
      </c>
      <c r="BV186" s="13">
        <f t="shared" si="246"/>
        <v>1</v>
      </c>
      <c r="BW186" s="13">
        <f t="shared" si="247"/>
        <v>0</v>
      </c>
      <c r="BX186" s="13">
        <f t="shared" si="217"/>
        <v>1</v>
      </c>
      <c r="BY186" s="16">
        <f t="shared" si="218"/>
        <v>0</v>
      </c>
      <c r="BZ186" s="17">
        <f t="shared" si="219"/>
        <v>0</v>
      </c>
      <c r="CA186" s="16">
        <f t="shared" si="220"/>
        <v>0</v>
      </c>
      <c r="CC186" s="13">
        <f t="shared" si="248"/>
        <v>1</v>
      </c>
      <c r="CD186" s="13">
        <f t="shared" si="249"/>
        <v>0</v>
      </c>
      <c r="CE186" s="13">
        <f t="shared" si="221"/>
        <v>1</v>
      </c>
      <c r="CF186" s="16">
        <f t="shared" si="222"/>
        <v>0</v>
      </c>
      <c r="CG186" s="17">
        <f t="shared" si="223"/>
        <v>0</v>
      </c>
      <c r="CH186" s="16">
        <f t="shared" si="224"/>
        <v>0</v>
      </c>
      <c r="CJ186" s="13">
        <f t="shared" si="250"/>
        <v>1</v>
      </c>
      <c r="CK186" s="13">
        <f t="shared" si="251"/>
        <v>0</v>
      </c>
      <c r="CL186" s="13">
        <f t="shared" si="225"/>
        <v>1</v>
      </c>
      <c r="CM186" s="16">
        <f t="shared" si="226"/>
        <v>0</v>
      </c>
      <c r="CN186" s="17">
        <f t="shared" si="227"/>
        <v>0</v>
      </c>
      <c r="CO186" s="16">
        <f t="shared" si="228"/>
        <v>0</v>
      </c>
      <c r="CQ186" s="16">
        <f t="shared" si="252"/>
        <v>0</v>
      </c>
      <c r="CR186" s="16">
        <f>CQ186-ROUNDDOWN(コマンド生成ツール!$D$25,0)</f>
        <v>0</v>
      </c>
      <c r="CS186" s="16">
        <v>8</v>
      </c>
    </row>
    <row r="187" spans="2:97" x14ac:dyDescent="0.15">
      <c r="B187" s="8">
        <f t="shared" si="253"/>
        <v>154</v>
      </c>
      <c r="C187" s="8">
        <f t="shared" si="174"/>
        <v>1</v>
      </c>
      <c r="D187" s="8">
        <f t="shared" si="175"/>
        <v>54</v>
      </c>
      <c r="E187" s="16">
        <f t="shared" si="176"/>
        <v>693.47370090506342</v>
      </c>
      <c r="F187" s="13">
        <f t="shared" si="177"/>
        <v>0.99588273315829212</v>
      </c>
      <c r="G187" s="13">
        <f t="shared" si="178"/>
        <v>9.0650878634296078E-2</v>
      </c>
      <c r="H187" s="13">
        <f t="shared" si="179"/>
        <v>0.98356483640566028</v>
      </c>
      <c r="I187" s="13">
        <f t="shared" si="180"/>
        <v>0.18055528955504682</v>
      </c>
      <c r="K187" s="13">
        <f t="shared" si="181"/>
        <v>1</v>
      </c>
      <c r="L187" s="13">
        <f t="shared" si="182"/>
        <v>0</v>
      </c>
      <c r="M187" s="13">
        <f t="shared" si="254"/>
        <v>1</v>
      </c>
      <c r="N187" s="16">
        <f t="shared" si="229"/>
        <v>0</v>
      </c>
      <c r="O187" s="17">
        <f t="shared" si="183"/>
        <v>0</v>
      </c>
      <c r="P187" s="16">
        <f t="shared" si="184"/>
        <v>0</v>
      </c>
      <c r="R187" s="13">
        <f t="shared" si="230"/>
        <v>1</v>
      </c>
      <c r="S187" s="13">
        <f t="shared" si="231"/>
        <v>0</v>
      </c>
      <c r="T187" s="13">
        <f t="shared" si="185"/>
        <v>1</v>
      </c>
      <c r="U187" s="16">
        <f t="shared" si="186"/>
        <v>0</v>
      </c>
      <c r="V187" s="17">
        <f t="shared" si="187"/>
        <v>0</v>
      </c>
      <c r="W187" s="16">
        <f t="shared" si="188"/>
        <v>0</v>
      </c>
      <c r="Y187" s="13">
        <f t="shared" si="232"/>
        <v>1</v>
      </c>
      <c r="Z187" s="13">
        <f t="shared" si="233"/>
        <v>0</v>
      </c>
      <c r="AA187" s="13">
        <f t="shared" si="189"/>
        <v>1</v>
      </c>
      <c r="AB187" s="16">
        <f t="shared" si="190"/>
        <v>0</v>
      </c>
      <c r="AC187" s="17">
        <f t="shared" si="191"/>
        <v>0</v>
      </c>
      <c r="AD187" s="16">
        <f t="shared" si="192"/>
        <v>0</v>
      </c>
      <c r="AF187" s="13">
        <f t="shared" si="234"/>
        <v>1</v>
      </c>
      <c r="AG187" s="13">
        <f t="shared" si="235"/>
        <v>0</v>
      </c>
      <c r="AH187" s="13">
        <f t="shared" si="193"/>
        <v>1</v>
      </c>
      <c r="AI187" s="16">
        <f t="shared" si="194"/>
        <v>0</v>
      </c>
      <c r="AJ187" s="17">
        <f t="shared" si="195"/>
        <v>0</v>
      </c>
      <c r="AK187" s="16">
        <f t="shared" si="196"/>
        <v>0</v>
      </c>
      <c r="AM187" s="13">
        <f t="shared" si="236"/>
        <v>1</v>
      </c>
      <c r="AN187" s="13">
        <f t="shared" si="237"/>
        <v>0</v>
      </c>
      <c r="AO187" s="13">
        <f t="shared" si="197"/>
        <v>1</v>
      </c>
      <c r="AP187" s="16">
        <f t="shared" si="198"/>
        <v>0</v>
      </c>
      <c r="AQ187" s="17">
        <f t="shared" si="199"/>
        <v>0</v>
      </c>
      <c r="AR187" s="16">
        <f t="shared" si="200"/>
        <v>0</v>
      </c>
      <c r="AT187" s="13">
        <f t="shared" si="238"/>
        <v>1</v>
      </c>
      <c r="AU187" s="13">
        <f t="shared" si="239"/>
        <v>0</v>
      </c>
      <c r="AV187" s="13">
        <f t="shared" si="201"/>
        <v>1</v>
      </c>
      <c r="AW187" s="16">
        <f t="shared" si="202"/>
        <v>0</v>
      </c>
      <c r="AX187" s="17">
        <f t="shared" si="203"/>
        <v>0</v>
      </c>
      <c r="AY187" s="16">
        <f t="shared" si="204"/>
        <v>0</v>
      </c>
      <c r="BA187" s="13">
        <f t="shared" si="240"/>
        <v>1</v>
      </c>
      <c r="BB187" s="13">
        <f t="shared" si="241"/>
        <v>0</v>
      </c>
      <c r="BC187" s="13">
        <f t="shared" si="205"/>
        <v>1</v>
      </c>
      <c r="BD187" s="16">
        <f t="shared" si="206"/>
        <v>0</v>
      </c>
      <c r="BE187" s="17">
        <f t="shared" si="207"/>
        <v>0</v>
      </c>
      <c r="BF187" s="16">
        <f t="shared" si="208"/>
        <v>0</v>
      </c>
      <c r="BH187" s="13">
        <f t="shared" si="242"/>
        <v>1</v>
      </c>
      <c r="BI187" s="13">
        <f t="shared" si="243"/>
        <v>0</v>
      </c>
      <c r="BJ187" s="13">
        <f t="shared" si="209"/>
        <v>1</v>
      </c>
      <c r="BK187" s="16">
        <f t="shared" si="210"/>
        <v>0</v>
      </c>
      <c r="BL187" s="17">
        <f t="shared" si="211"/>
        <v>0</v>
      </c>
      <c r="BM187" s="16">
        <f t="shared" si="212"/>
        <v>0</v>
      </c>
      <c r="BO187" s="13">
        <f t="shared" si="244"/>
        <v>1</v>
      </c>
      <c r="BP187" s="13">
        <f t="shared" si="245"/>
        <v>0</v>
      </c>
      <c r="BQ187" s="13">
        <f t="shared" si="213"/>
        <v>1</v>
      </c>
      <c r="BR187" s="16">
        <f t="shared" si="214"/>
        <v>0</v>
      </c>
      <c r="BS187" s="17">
        <f t="shared" si="215"/>
        <v>0</v>
      </c>
      <c r="BT187" s="16">
        <f t="shared" si="216"/>
        <v>0</v>
      </c>
      <c r="BV187" s="13">
        <f t="shared" si="246"/>
        <v>1</v>
      </c>
      <c r="BW187" s="13">
        <f t="shared" si="247"/>
        <v>0</v>
      </c>
      <c r="BX187" s="13">
        <f t="shared" si="217"/>
        <v>1</v>
      </c>
      <c r="BY187" s="16">
        <f t="shared" si="218"/>
        <v>0</v>
      </c>
      <c r="BZ187" s="17">
        <f t="shared" si="219"/>
        <v>0</v>
      </c>
      <c r="CA187" s="16">
        <f t="shared" si="220"/>
        <v>0</v>
      </c>
      <c r="CC187" s="13">
        <f t="shared" si="248"/>
        <v>1</v>
      </c>
      <c r="CD187" s="13">
        <f t="shared" si="249"/>
        <v>0</v>
      </c>
      <c r="CE187" s="13">
        <f t="shared" si="221"/>
        <v>1</v>
      </c>
      <c r="CF187" s="16">
        <f t="shared" si="222"/>
        <v>0</v>
      </c>
      <c r="CG187" s="17">
        <f t="shared" si="223"/>
        <v>0</v>
      </c>
      <c r="CH187" s="16">
        <f t="shared" si="224"/>
        <v>0</v>
      </c>
      <c r="CJ187" s="13">
        <f t="shared" si="250"/>
        <v>1</v>
      </c>
      <c r="CK187" s="13">
        <f t="shared" si="251"/>
        <v>0</v>
      </c>
      <c r="CL187" s="13">
        <f t="shared" si="225"/>
        <v>1</v>
      </c>
      <c r="CM187" s="16">
        <f t="shared" si="226"/>
        <v>0</v>
      </c>
      <c r="CN187" s="17">
        <f t="shared" si="227"/>
        <v>0</v>
      </c>
      <c r="CO187" s="16">
        <f t="shared" si="228"/>
        <v>0</v>
      </c>
      <c r="CQ187" s="16">
        <f t="shared" si="252"/>
        <v>0</v>
      </c>
      <c r="CR187" s="16">
        <f>CQ187-ROUNDDOWN(コマンド生成ツール!$D$25,0)</f>
        <v>0</v>
      </c>
      <c r="CS187" s="16">
        <v>8</v>
      </c>
    </row>
    <row r="188" spans="2:97" x14ac:dyDescent="0.15">
      <c r="B188" s="8">
        <f t="shared" si="253"/>
        <v>155</v>
      </c>
      <c r="C188" s="8">
        <f t="shared" si="174"/>
        <v>1</v>
      </c>
      <c r="D188" s="8">
        <f t="shared" si="175"/>
        <v>55</v>
      </c>
      <c r="E188" s="16">
        <f t="shared" si="176"/>
        <v>709.6267784671511</v>
      </c>
      <c r="F188" s="13">
        <f t="shared" si="177"/>
        <v>0.9956888318915158</v>
      </c>
      <c r="G188" s="13">
        <f t="shared" si="178"/>
        <v>9.2756401647049291E-2</v>
      </c>
      <c r="H188" s="13">
        <f t="shared" si="179"/>
        <v>0.98279249990698259</v>
      </c>
      <c r="I188" s="13">
        <f t="shared" si="180"/>
        <v>0.18471302641282158</v>
      </c>
      <c r="K188" s="13">
        <f t="shared" si="181"/>
        <v>1</v>
      </c>
      <c r="L188" s="13">
        <f t="shared" si="182"/>
        <v>0</v>
      </c>
      <c r="M188" s="13">
        <f t="shared" si="254"/>
        <v>1</v>
      </c>
      <c r="N188" s="16">
        <f t="shared" si="229"/>
        <v>0</v>
      </c>
      <c r="O188" s="17">
        <f t="shared" si="183"/>
        <v>0</v>
      </c>
      <c r="P188" s="16">
        <f t="shared" si="184"/>
        <v>0</v>
      </c>
      <c r="R188" s="13">
        <f t="shared" si="230"/>
        <v>1</v>
      </c>
      <c r="S188" s="13">
        <f t="shared" si="231"/>
        <v>0</v>
      </c>
      <c r="T188" s="13">
        <f t="shared" si="185"/>
        <v>1</v>
      </c>
      <c r="U188" s="16">
        <f t="shared" si="186"/>
        <v>0</v>
      </c>
      <c r="V188" s="17">
        <f t="shared" si="187"/>
        <v>0</v>
      </c>
      <c r="W188" s="16">
        <f t="shared" si="188"/>
        <v>0</v>
      </c>
      <c r="Y188" s="13">
        <f t="shared" si="232"/>
        <v>1</v>
      </c>
      <c r="Z188" s="13">
        <f t="shared" si="233"/>
        <v>0</v>
      </c>
      <c r="AA188" s="13">
        <f t="shared" si="189"/>
        <v>1</v>
      </c>
      <c r="AB188" s="16">
        <f t="shared" si="190"/>
        <v>0</v>
      </c>
      <c r="AC188" s="17">
        <f t="shared" si="191"/>
        <v>0</v>
      </c>
      <c r="AD188" s="16">
        <f t="shared" si="192"/>
        <v>0</v>
      </c>
      <c r="AF188" s="13">
        <f t="shared" si="234"/>
        <v>1</v>
      </c>
      <c r="AG188" s="13">
        <f t="shared" si="235"/>
        <v>0</v>
      </c>
      <c r="AH188" s="13">
        <f t="shared" si="193"/>
        <v>1</v>
      </c>
      <c r="AI188" s="16">
        <f t="shared" si="194"/>
        <v>0</v>
      </c>
      <c r="AJ188" s="17">
        <f t="shared" si="195"/>
        <v>0</v>
      </c>
      <c r="AK188" s="16">
        <f t="shared" si="196"/>
        <v>0</v>
      </c>
      <c r="AM188" s="13">
        <f t="shared" si="236"/>
        <v>1</v>
      </c>
      <c r="AN188" s="13">
        <f t="shared" si="237"/>
        <v>0</v>
      </c>
      <c r="AO188" s="13">
        <f t="shared" si="197"/>
        <v>1</v>
      </c>
      <c r="AP188" s="16">
        <f t="shared" si="198"/>
        <v>0</v>
      </c>
      <c r="AQ188" s="17">
        <f t="shared" si="199"/>
        <v>0</v>
      </c>
      <c r="AR188" s="16">
        <f t="shared" si="200"/>
        <v>0</v>
      </c>
      <c r="AT188" s="13">
        <f t="shared" si="238"/>
        <v>1</v>
      </c>
      <c r="AU188" s="13">
        <f t="shared" si="239"/>
        <v>0</v>
      </c>
      <c r="AV188" s="13">
        <f t="shared" si="201"/>
        <v>1</v>
      </c>
      <c r="AW188" s="16">
        <f t="shared" si="202"/>
        <v>0</v>
      </c>
      <c r="AX188" s="17">
        <f t="shared" si="203"/>
        <v>0</v>
      </c>
      <c r="AY188" s="16">
        <f t="shared" si="204"/>
        <v>0</v>
      </c>
      <c r="BA188" s="13">
        <f t="shared" si="240"/>
        <v>1</v>
      </c>
      <c r="BB188" s="13">
        <f t="shared" si="241"/>
        <v>0</v>
      </c>
      <c r="BC188" s="13">
        <f t="shared" si="205"/>
        <v>1</v>
      </c>
      <c r="BD188" s="16">
        <f t="shared" si="206"/>
        <v>0</v>
      </c>
      <c r="BE188" s="17">
        <f t="shared" si="207"/>
        <v>0</v>
      </c>
      <c r="BF188" s="16">
        <f t="shared" si="208"/>
        <v>0</v>
      </c>
      <c r="BH188" s="13">
        <f t="shared" si="242"/>
        <v>1</v>
      </c>
      <c r="BI188" s="13">
        <f t="shared" si="243"/>
        <v>0</v>
      </c>
      <c r="BJ188" s="13">
        <f t="shared" si="209"/>
        <v>1</v>
      </c>
      <c r="BK188" s="16">
        <f t="shared" si="210"/>
        <v>0</v>
      </c>
      <c r="BL188" s="17">
        <f t="shared" si="211"/>
        <v>0</v>
      </c>
      <c r="BM188" s="16">
        <f t="shared" si="212"/>
        <v>0</v>
      </c>
      <c r="BO188" s="13">
        <f t="shared" si="244"/>
        <v>1</v>
      </c>
      <c r="BP188" s="13">
        <f t="shared" si="245"/>
        <v>0</v>
      </c>
      <c r="BQ188" s="13">
        <f t="shared" si="213"/>
        <v>1</v>
      </c>
      <c r="BR188" s="16">
        <f t="shared" si="214"/>
        <v>0</v>
      </c>
      <c r="BS188" s="17">
        <f t="shared" si="215"/>
        <v>0</v>
      </c>
      <c r="BT188" s="16">
        <f t="shared" si="216"/>
        <v>0</v>
      </c>
      <c r="BV188" s="13">
        <f t="shared" si="246"/>
        <v>1</v>
      </c>
      <c r="BW188" s="13">
        <f t="shared" si="247"/>
        <v>0</v>
      </c>
      <c r="BX188" s="13">
        <f t="shared" si="217"/>
        <v>1</v>
      </c>
      <c r="BY188" s="16">
        <f t="shared" si="218"/>
        <v>0</v>
      </c>
      <c r="BZ188" s="17">
        <f t="shared" si="219"/>
        <v>0</v>
      </c>
      <c r="CA188" s="16">
        <f t="shared" si="220"/>
        <v>0</v>
      </c>
      <c r="CC188" s="13">
        <f t="shared" si="248"/>
        <v>1</v>
      </c>
      <c r="CD188" s="13">
        <f t="shared" si="249"/>
        <v>0</v>
      </c>
      <c r="CE188" s="13">
        <f t="shared" si="221"/>
        <v>1</v>
      </c>
      <c r="CF188" s="16">
        <f t="shared" si="222"/>
        <v>0</v>
      </c>
      <c r="CG188" s="17">
        <f t="shared" si="223"/>
        <v>0</v>
      </c>
      <c r="CH188" s="16">
        <f t="shared" si="224"/>
        <v>0</v>
      </c>
      <c r="CJ188" s="13">
        <f t="shared" si="250"/>
        <v>1</v>
      </c>
      <c r="CK188" s="13">
        <f t="shared" si="251"/>
        <v>0</v>
      </c>
      <c r="CL188" s="13">
        <f t="shared" si="225"/>
        <v>1</v>
      </c>
      <c r="CM188" s="16">
        <f t="shared" si="226"/>
        <v>0</v>
      </c>
      <c r="CN188" s="17">
        <f t="shared" si="227"/>
        <v>0</v>
      </c>
      <c r="CO188" s="16">
        <f t="shared" si="228"/>
        <v>0</v>
      </c>
      <c r="CQ188" s="16">
        <f t="shared" si="252"/>
        <v>0</v>
      </c>
      <c r="CR188" s="16">
        <f>CQ188-ROUNDDOWN(コマンド生成ツール!$D$25,0)</f>
        <v>0</v>
      </c>
      <c r="CS188" s="16">
        <v>8</v>
      </c>
    </row>
    <row r="189" spans="2:97" x14ac:dyDescent="0.15">
      <c r="B189" s="8">
        <f t="shared" si="253"/>
        <v>156</v>
      </c>
      <c r="C189" s="8">
        <f t="shared" si="174"/>
        <v>1</v>
      </c>
      <c r="D189" s="8">
        <f t="shared" si="175"/>
        <v>56</v>
      </c>
      <c r="E189" s="16">
        <f t="shared" si="176"/>
        <v>726.15610954020281</v>
      </c>
      <c r="F189" s="13">
        <f t="shared" si="177"/>
        <v>0.99548580579821977</v>
      </c>
      <c r="G189" s="13">
        <f t="shared" si="178"/>
        <v>9.4910539215985176E-2</v>
      </c>
      <c r="H189" s="13">
        <f t="shared" si="179"/>
        <v>0.98198397909146184</v>
      </c>
      <c r="I189" s="13">
        <f t="shared" si="180"/>
        <v>0.18896418922033709</v>
      </c>
      <c r="K189" s="13">
        <f t="shared" si="181"/>
        <v>1</v>
      </c>
      <c r="L189" s="13">
        <f t="shared" si="182"/>
        <v>0</v>
      </c>
      <c r="M189" s="13">
        <f t="shared" si="254"/>
        <v>1</v>
      </c>
      <c r="N189" s="16">
        <f t="shared" si="229"/>
        <v>0</v>
      </c>
      <c r="O189" s="17">
        <f t="shared" si="183"/>
        <v>0</v>
      </c>
      <c r="P189" s="16">
        <f t="shared" si="184"/>
        <v>0</v>
      </c>
      <c r="R189" s="13">
        <f t="shared" si="230"/>
        <v>1</v>
      </c>
      <c r="S189" s="13">
        <f t="shared" si="231"/>
        <v>0</v>
      </c>
      <c r="T189" s="13">
        <f t="shared" si="185"/>
        <v>1</v>
      </c>
      <c r="U189" s="16">
        <f t="shared" si="186"/>
        <v>0</v>
      </c>
      <c r="V189" s="17">
        <f t="shared" si="187"/>
        <v>0</v>
      </c>
      <c r="W189" s="16">
        <f t="shared" si="188"/>
        <v>0</v>
      </c>
      <c r="Y189" s="13">
        <f t="shared" si="232"/>
        <v>1</v>
      </c>
      <c r="Z189" s="13">
        <f t="shared" si="233"/>
        <v>0</v>
      </c>
      <c r="AA189" s="13">
        <f t="shared" si="189"/>
        <v>1</v>
      </c>
      <c r="AB189" s="16">
        <f t="shared" si="190"/>
        <v>0</v>
      </c>
      <c r="AC189" s="17">
        <f t="shared" si="191"/>
        <v>0</v>
      </c>
      <c r="AD189" s="16">
        <f t="shared" si="192"/>
        <v>0</v>
      </c>
      <c r="AF189" s="13">
        <f t="shared" si="234"/>
        <v>1</v>
      </c>
      <c r="AG189" s="13">
        <f t="shared" si="235"/>
        <v>0</v>
      </c>
      <c r="AH189" s="13">
        <f t="shared" si="193"/>
        <v>1</v>
      </c>
      <c r="AI189" s="16">
        <f t="shared" si="194"/>
        <v>0</v>
      </c>
      <c r="AJ189" s="17">
        <f t="shared" si="195"/>
        <v>0</v>
      </c>
      <c r="AK189" s="16">
        <f t="shared" si="196"/>
        <v>0</v>
      </c>
      <c r="AM189" s="13">
        <f t="shared" si="236"/>
        <v>1</v>
      </c>
      <c r="AN189" s="13">
        <f t="shared" si="237"/>
        <v>0</v>
      </c>
      <c r="AO189" s="13">
        <f t="shared" si="197"/>
        <v>1</v>
      </c>
      <c r="AP189" s="16">
        <f t="shared" si="198"/>
        <v>0</v>
      </c>
      <c r="AQ189" s="17">
        <f t="shared" si="199"/>
        <v>0</v>
      </c>
      <c r="AR189" s="16">
        <f t="shared" si="200"/>
        <v>0</v>
      </c>
      <c r="AT189" s="13">
        <f t="shared" si="238"/>
        <v>1</v>
      </c>
      <c r="AU189" s="13">
        <f t="shared" si="239"/>
        <v>0</v>
      </c>
      <c r="AV189" s="13">
        <f t="shared" si="201"/>
        <v>1</v>
      </c>
      <c r="AW189" s="16">
        <f t="shared" si="202"/>
        <v>0</v>
      </c>
      <c r="AX189" s="17">
        <f t="shared" si="203"/>
        <v>0</v>
      </c>
      <c r="AY189" s="16">
        <f t="shared" si="204"/>
        <v>0</v>
      </c>
      <c r="BA189" s="13">
        <f t="shared" si="240"/>
        <v>1</v>
      </c>
      <c r="BB189" s="13">
        <f t="shared" si="241"/>
        <v>0</v>
      </c>
      <c r="BC189" s="13">
        <f t="shared" si="205"/>
        <v>1</v>
      </c>
      <c r="BD189" s="16">
        <f t="shared" si="206"/>
        <v>0</v>
      </c>
      <c r="BE189" s="17">
        <f t="shared" si="207"/>
        <v>0</v>
      </c>
      <c r="BF189" s="16">
        <f t="shared" si="208"/>
        <v>0</v>
      </c>
      <c r="BH189" s="13">
        <f t="shared" si="242"/>
        <v>1</v>
      </c>
      <c r="BI189" s="13">
        <f t="shared" si="243"/>
        <v>0</v>
      </c>
      <c r="BJ189" s="13">
        <f t="shared" si="209"/>
        <v>1</v>
      </c>
      <c r="BK189" s="16">
        <f t="shared" si="210"/>
        <v>0</v>
      </c>
      <c r="BL189" s="17">
        <f t="shared" si="211"/>
        <v>0</v>
      </c>
      <c r="BM189" s="16">
        <f t="shared" si="212"/>
        <v>0</v>
      </c>
      <c r="BO189" s="13">
        <f t="shared" si="244"/>
        <v>1</v>
      </c>
      <c r="BP189" s="13">
        <f t="shared" si="245"/>
        <v>0</v>
      </c>
      <c r="BQ189" s="13">
        <f t="shared" si="213"/>
        <v>1</v>
      </c>
      <c r="BR189" s="16">
        <f t="shared" si="214"/>
        <v>0</v>
      </c>
      <c r="BS189" s="17">
        <f t="shared" si="215"/>
        <v>0</v>
      </c>
      <c r="BT189" s="16">
        <f t="shared" si="216"/>
        <v>0</v>
      </c>
      <c r="BV189" s="13">
        <f t="shared" si="246"/>
        <v>1</v>
      </c>
      <c r="BW189" s="13">
        <f t="shared" si="247"/>
        <v>0</v>
      </c>
      <c r="BX189" s="13">
        <f t="shared" si="217"/>
        <v>1</v>
      </c>
      <c r="BY189" s="16">
        <f t="shared" si="218"/>
        <v>0</v>
      </c>
      <c r="BZ189" s="17">
        <f t="shared" si="219"/>
        <v>0</v>
      </c>
      <c r="CA189" s="16">
        <f t="shared" si="220"/>
        <v>0</v>
      </c>
      <c r="CC189" s="13">
        <f t="shared" si="248"/>
        <v>1</v>
      </c>
      <c r="CD189" s="13">
        <f t="shared" si="249"/>
        <v>0</v>
      </c>
      <c r="CE189" s="13">
        <f t="shared" si="221"/>
        <v>1</v>
      </c>
      <c r="CF189" s="16">
        <f t="shared" si="222"/>
        <v>0</v>
      </c>
      <c r="CG189" s="17">
        <f t="shared" si="223"/>
        <v>0</v>
      </c>
      <c r="CH189" s="16">
        <f t="shared" si="224"/>
        <v>0</v>
      </c>
      <c r="CJ189" s="13">
        <f t="shared" si="250"/>
        <v>1</v>
      </c>
      <c r="CK189" s="13">
        <f t="shared" si="251"/>
        <v>0</v>
      </c>
      <c r="CL189" s="13">
        <f t="shared" si="225"/>
        <v>1</v>
      </c>
      <c r="CM189" s="16">
        <f t="shared" si="226"/>
        <v>0</v>
      </c>
      <c r="CN189" s="17">
        <f t="shared" si="227"/>
        <v>0</v>
      </c>
      <c r="CO189" s="16">
        <f t="shared" si="228"/>
        <v>0</v>
      </c>
      <c r="CQ189" s="16">
        <f t="shared" si="252"/>
        <v>0</v>
      </c>
      <c r="CR189" s="16">
        <f>CQ189-ROUNDDOWN(コマンド生成ツール!$D$25,0)</f>
        <v>0</v>
      </c>
      <c r="CS189" s="16">
        <v>8</v>
      </c>
    </row>
    <row r="190" spans="2:97" x14ac:dyDescent="0.15">
      <c r="B190" s="8">
        <f t="shared" si="253"/>
        <v>157</v>
      </c>
      <c r="C190" s="8">
        <f t="shared" si="174"/>
        <v>1</v>
      </c>
      <c r="D190" s="8">
        <f t="shared" si="175"/>
        <v>57</v>
      </c>
      <c r="E190" s="16">
        <f t="shared" si="176"/>
        <v>743.07045819434506</v>
      </c>
      <c r="F190" s="13">
        <f t="shared" si="177"/>
        <v>0.99527322613644442</v>
      </c>
      <c r="G190" s="13">
        <f t="shared" si="178"/>
        <v>9.7114393042195615E-2</v>
      </c>
      <c r="H190" s="13">
        <f t="shared" si="179"/>
        <v>0.98113758932809192</v>
      </c>
      <c r="I190" s="13">
        <f t="shared" si="180"/>
        <v>0.19331071053477741</v>
      </c>
      <c r="K190" s="13">
        <f t="shared" si="181"/>
        <v>1</v>
      </c>
      <c r="L190" s="13">
        <f t="shared" si="182"/>
        <v>0</v>
      </c>
      <c r="M190" s="13">
        <f t="shared" si="254"/>
        <v>1</v>
      </c>
      <c r="N190" s="16">
        <f t="shared" si="229"/>
        <v>0</v>
      </c>
      <c r="O190" s="17">
        <f t="shared" si="183"/>
        <v>0</v>
      </c>
      <c r="P190" s="16">
        <f t="shared" si="184"/>
        <v>0</v>
      </c>
      <c r="R190" s="13">
        <f t="shared" si="230"/>
        <v>1</v>
      </c>
      <c r="S190" s="13">
        <f t="shared" si="231"/>
        <v>0</v>
      </c>
      <c r="T190" s="13">
        <f t="shared" si="185"/>
        <v>1</v>
      </c>
      <c r="U190" s="16">
        <f t="shared" si="186"/>
        <v>0</v>
      </c>
      <c r="V190" s="17">
        <f t="shared" si="187"/>
        <v>0</v>
      </c>
      <c r="W190" s="16">
        <f t="shared" si="188"/>
        <v>0</v>
      </c>
      <c r="Y190" s="13">
        <f t="shared" si="232"/>
        <v>1</v>
      </c>
      <c r="Z190" s="13">
        <f t="shared" si="233"/>
        <v>0</v>
      </c>
      <c r="AA190" s="13">
        <f t="shared" si="189"/>
        <v>1</v>
      </c>
      <c r="AB190" s="16">
        <f t="shared" si="190"/>
        <v>0</v>
      </c>
      <c r="AC190" s="17">
        <f t="shared" si="191"/>
        <v>0</v>
      </c>
      <c r="AD190" s="16">
        <f t="shared" si="192"/>
        <v>0</v>
      </c>
      <c r="AF190" s="13">
        <f t="shared" si="234"/>
        <v>1</v>
      </c>
      <c r="AG190" s="13">
        <f t="shared" si="235"/>
        <v>0</v>
      </c>
      <c r="AH190" s="13">
        <f t="shared" si="193"/>
        <v>1</v>
      </c>
      <c r="AI190" s="16">
        <f t="shared" si="194"/>
        <v>0</v>
      </c>
      <c r="AJ190" s="17">
        <f t="shared" si="195"/>
        <v>0</v>
      </c>
      <c r="AK190" s="16">
        <f t="shared" si="196"/>
        <v>0</v>
      </c>
      <c r="AM190" s="13">
        <f t="shared" si="236"/>
        <v>1</v>
      </c>
      <c r="AN190" s="13">
        <f t="shared" si="237"/>
        <v>0</v>
      </c>
      <c r="AO190" s="13">
        <f t="shared" si="197"/>
        <v>1</v>
      </c>
      <c r="AP190" s="16">
        <f t="shared" si="198"/>
        <v>0</v>
      </c>
      <c r="AQ190" s="17">
        <f t="shared" si="199"/>
        <v>0</v>
      </c>
      <c r="AR190" s="16">
        <f t="shared" si="200"/>
        <v>0</v>
      </c>
      <c r="AT190" s="13">
        <f t="shared" si="238"/>
        <v>1</v>
      </c>
      <c r="AU190" s="13">
        <f t="shared" si="239"/>
        <v>0</v>
      </c>
      <c r="AV190" s="13">
        <f t="shared" si="201"/>
        <v>1</v>
      </c>
      <c r="AW190" s="16">
        <f t="shared" si="202"/>
        <v>0</v>
      </c>
      <c r="AX190" s="17">
        <f t="shared" si="203"/>
        <v>0</v>
      </c>
      <c r="AY190" s="16">
        <f t="shared" si="204"/>
        <v>0</v>
      </c>
      <c r="BA190" s="13">
        <f t="shared" si="240"/>
        <v>1</v>
      </c>
      <c r="BB190" s="13">
        <f t="shared" si="241"/>
        <v>0</v>
      </c>
      <c r="BC190" s="13">
        <f t="shared" si="205"/>
        <v>1</v>
      </c>
      <c r="BD190" s="16">
        <f t="shared" si="206"/>
        <v>0</v>
      </c>
      <c r="BE190" s="17">
        <f t="shared" si="207"/>
        <v>0</v>
      </c>
      <c r="BF190" s="16">
        <f t="shared" si="208"/>
        <v>0</v>
      </c>
      <c r="BH190" s="13">
        <f t="shared" si="242"/>
        <v>1</v>
      </c>
      <c r="BI190" s="13">
        <f t="shared" si="243"/>
        <v>0</v>
      </c>
      <c r="BJ190" s="13">
        <f t="shared" si="209"/>
        <v>1</v>
      </c>
      <c r="BK190" s="16">
        <f t="shared" si="210"/>
        <v>0</v>
      </c>
      <c r="BL190" s="17">
        <f t="shared" si="211"/>
        <v>0</v>
      </c>
      <c r="BM190" s="16">
        <f t="shared" si="212"/>
        <v>0</v>
      </c>
      <c r="BO190" s="13">
        <f t="shared" si="244"/>
        <v>1</v>
      </c>
      <c r="BP190" s="13">
        <f t="shared" si="245"/>
        <v>0</v>
      </c>
      <c r="BQ190" s="13">
        <f t="shared" si="213"/>
        <v>1</v>
      </c>
      <c r="BR190" s="16">
        <f t="shared" si="214"/>
        <v>0</v>
      </c>
      <c r="BS190" s="17">
        <f t="shared" si="215"/>
        <v>0</v>
      </c>
      <c r="BT190" s="16">
        <f t="shared" si="216"/>
        <v>0</v>
      </c>
      <c r="BV190" s="13">
        <f t="shared" si="246"/>
        <v>1</v>
      </c>
      <c r="BW190" s="13">
        <f t="shared" si="247"/>
        <v>0</v>
      </c>
      <c r="BX190" s="13">
        <f t="shared" si="217"/>
        <v>1</v>
      </c>
      <c r="BY190" s="16">
        <f t="shared" si="218"/>
        <v>0</v>
      </c>
      <c r="BZ190" s="17">
        <f t="shared" si="219"/>
        <v>0</v>
      </c>
      <c r="CA190" s="16">
        <f t="shared" si="220"/>
        <v>0</v>
      </c>
      <c r="CC190" s="13">
        <f t="shared" si="248"/>
        <v>1</v>
      </c>
      <c r="CD190" s="13">
        <f t="shared" si="249"/>
        <v>0</v>
      </c>
      <c r="CE190" s="13">
        <f t="shared" si="221"/>
        <v>1</v>
      </c>
      <c r="CF190" s="16">
        <f t="shared" si="222"/>
        <v>0</v>
      </c>
      <c r="CG190" s="17">
        <f t="shared" si="223"/>
        <v>0</v>
      </c>
      <c r="CH190" s="16">
        <f t="shared" si="224"/>
        <v>0</v>
      </c>
      <c r="CJ190" s="13">
        <f t="shared" si="250"/>
        <v>1</v>
      </c>
      <c r="CK190" s="13">
        <f t="shared" si="251"/>
        <v>0</v>
      </c>
      <c r="CL190" s="13">
        <f t="shared" si="225"/>
        <v>1</v>
      </c>
      <c r="CM190" s="16">
        <f t="shared" si="226"/>
        <v>0</v>
      </c>
      <c r="CN190" s="17">
        <f t="shared" si="227"/>
        <v>0</v>
      </c>
      <c r="CO190" s="16">
        <f t="shared" si="228"/>
        <v>0</v>
      </c>
      <c r="CQ190" s="16">
        <f t="shared" si="252"/>
        <v>0</v>
      </c>
      <c r="CR190" s="16">
        <f>CQ190-ROUNDDOWN(コマンド生成ツール!$D$25,0)</f>
        <v>0</v>
      </c>
      <c r="CS190" s="16">
        <v>8</v>
      </c>
    </row>
    <row r="191" spans="2:97" x14ac:dyDescent="0.15">
      <c r="B191" s="8">
        <f t="shared" si="253"/>
        <v>158</v>
      </c>
      <c r="C191" s="8">
        <f t="shared" si="174"/>
        <v>1</v>
      </c>
      <c r="D191" s="8">
        <f t="shared" si="175"/>
        <v>58</v>
      </c>
      <c r="E191" s="16">
        <f t="shared" si="176"/>
        <v>760.37879264112235</v>
      </c>
      <c r="F191" s="13">
        <f t="shared" si="177"/>
        <v>0.99505064408337074</v>
      </c>
      <c r="G191" s="13">
        <f t="shared" si="178"/>
        <v>9.9369088298469715E-2</v>
      </c>
      <c r="H191" s="13">
        <f t="shared" si="179"/>
        <v>0.9802515685814619</v>
      </c>
      <c r="I191" s="13">
        <f t="shared" si="180"/>
        <v>0.19775455062673925</v>
      </c>
      <c r="K191" s="13">
        <f t="shared" si="181"/>
        <v>1</v>
      </c>
      <c r="L191" s="13">
        <f t="shared" si="182"/>
        <v>0</v>
      </c>
      <c r="M191" s="13">
        <f t="shared" si="254"/>
        <v>1</v>
      </c>
      <c r="N191" s="16">
        <f t="shared" si="229"/>
        <v>0</v>
      </c>
      <c r="O191" s="17">
        <f t="shared" si="183"/>
        <v>0</v>
      </c>
      <c r="P191" s="16">
        <f t="shared" si="184"/>
        <v>0</v>
      </c>
      <c r="R191" s="13">
        <f t="shared" si="230"/>
        <v>1</v>
      </c>
      <c r="S191" s="13">
        <f t="shared" si="231"/>
        <v>0</v>
      </c>
      <c r="T191" s="13">
        <f t="shared" si="185"/>
        <v>1</v>
      </c>
      <c r="U191" s="16">
        <f t="shared" si="186"/>
        <v>0</v>
      </c>
      <c r="V191" s="17">
        <f t="shared" si="187"/>
        <v>0</v>
      </c>
      <c r="W191" s="16">
        <f t="shared" si="188"/>
        <v>0</v>
      </c>
      <c r="Y191" s="13">
        <f t="shared" si="232"/>
        <v>1</v>
      </c>
      <c r="Z191" s="13">
        <f t="shared" si="233"/>
        <v>0</v>
      </c>
      <c r="AA191" s="13">
        <f t="shared" si="189"/>
        <v>1</v>
      </c>
      <c r="AB191" s="16">
        <f t="shared" si="190"/>
        <v>0</v>
      </c>
      <c r="AC191" s="17">
        <f t="shared" si="191"/>
        <v>0</v>
      </c>
      <c r="AD191" s="16">
        <f t="shared" si="192"/>
        <v>0</v>
      </c>
      <c r="AF191" s="13">
        <f t="shared" si="234"/>
        <v>1</v>
      </c>
      <c r="AG191" s="13">
        <f t="shared" si="235"/>
        <v>0</v>
      </c>
      <c r="AH191" s="13">
        <f t="shared" si="193"/>
        <v>1</v>
      </c>
      <c r="AI191" s="16">
        <f t="shared" si="194"/>
        <v>0</v>
      </c>
      <c r="AJ191" s="17">
        <f t="shared" si="195"/>
        <v>0</v>
      </c>
      <c r="AK191" s="16">
        <f t="shared" si="196"/>
        <v>0</v>
      </c>
      <c r="AM191" s="13">
        <f t="shared" si="236"/>
        <v>1</v>
      </c>
      <c r="AN191" s="13">
        <f t="shared" si="237"/>
        <v>0</v>
      </c>
      <c r="AO191" s="13">
        <f t="shared" si="197"/>
        <v>1</v>
      </c>
      <c r="AP191" s="16">
        <f t="shared" si="198"/>
        <v>0</v>
      </c>
      <c r="AQ191" s="17">
        <f t="shared" si="199"/>
        <v>0</v>
      </c>
      <c r="AR191" s="16">
        <f t="shared" si="200"/>
        <v>0</v>
      </c>
      <c r="AT191" s="13">
        <f t="shared" si="238"/>
        <v>1</v>
      </c>
      <c r="AU191" s="13">
        <f t="shared" si="239"/>
        <v>0</v>
      </c>
      <c r="AV191" s="13">
        <f t="shared" si="201"/>
        <v>1</v>
      </c>
      <c r="AW191" s="16">
        <f t="shared" si="202"/>
        <v>0</v>
      </c>
      <c r="AX191" s="17">
        <f t="shared" si="203"/>
        <v>0</v>
      </c>
      <c r="AY191" s="16">
        <f t="shared" si="204"/>
        <v>0</v>
      </c>
      <c r="BA191" s="13">
        <f t="shared" si="240"/>
        <v>1</v>
      </c>
      <c r="BB191" s="13">
        <f t="shared" si="241"/>
        <v>0</v>
      </c>
      <c r="BC191" s="13">
        <f t="shared" si="205"/>
        <v>1</v>
      </c>
      <c r="BD191" s="16">
        <f t="shared" si="206"/>
        <v>0</v>
      </c>
      <c r="BE191" s="17">
        <f t="shared" si="207"/>
        <v>0</v>
      </c>
      <c r="BF191" s="16">
        <f t="shared" si="208"/>
        <v>0</v>
      </c>
      <c r="BH191" s="13">
        <f t="shared" si="242"/>
        <v>1</v>
      </c>
      <c r="BI191" s="13">
        <f t="shared" si="243"/>
        <v>0</v>
      </c>
      <c r="BJ191" s="13">
        <f t="shared" si="209"/>
        <v>1</v>
      </c>
      <c r="BK191" s="16">
        <f t="shared" si="210"/>
        <v>0</v>
      </c>
      <c r="BL191" s="17">
        <f t="shared" si="211"/>
        <v>0</v>
      </c>
      <c r="BM191" s="16">
        <f t="shared" si="212"/>
        <v>0</v>
      </c>
      <c r="BO191" s="13">
        <f t="shared" si="244"/>
        <v>1</v>
      </c>
      <c r="BP191" s="13">
        <f t="shared" si="245"/>
        <v>0</v>
      </c>
      <c r="BQ191" s="13">
        <f t="shared" si="213"/>
        <v>1</v>
      </c>
      <c r="BR191" s="16">
        <f t="shared" si="214"/>
        <v>0</v>
      </c>
      <c r="BS191" s="17">
        <f t="shared" si="215"/>
        <v>0</v>
      </c>
      <c r="BT191" s="16">
        <f t="shared" si="216"/>
        <v>0</v>
      </c>
      <c r="BV191" s="13">
        <f t="shared" si="246"/>
        <v>1</v>
      </c>
      <c r="BW191" s="13">
        <f t="shared" si="247"/>
        <v>0</v>
      </c>
      <c r="BX191" s="13">
        <f t="shared" si="217"/>
        <v>1</v>
      </c>
      <c r="BY191" s="16">
        <f t="shared" si="218"/>
        <v>0</v>
      </c>
      <c r="BZ191" s="17">
        <f t="shared" si="219"/>
        <v>0</v>
      </c>
      <c r="CA191" s="16">
        <f t="shared" si="220"/>
        <v>0</v>
      </c>
      <c r="CC191" s="13">
        <f t="shared" si="248"/>
        <v>1</v>
      </c>
      <c r="CD191" s="13">
        <f t="shared" si="249"/>
        <v>0</v>
      </c>
      <c r="CE191" s="13">
        <f t="shared" si="221"/>
        <v>1</v>
      </c>
      <c r="CF191" s="16">
        <f t="shared" si="222"/>
        <v>0</v>
      </c>
      <c r="CG191" s="17">
        <f t="shared" si="223"/>
        <v>0</v>
      </c>
      <c r="CH191" s="16">
        <f t="shared" si="224"/>
        <v>0</v>
      </c>
      <c r="CJ191" s="13">
        <f t="shared" si="250"/>
        <v>1</v>
      </c>
      <c r="CK191" s="13">
        <f t="shared" si="251"/>
        <v>0</v>
      </c>
      <c r="CL191" s="13">
        <f t="shared" si="225"/>
        <v>1</v>
      </c>
      <c r="CM191" s="16">
        <f t="shared" si="226"/>
        <v>0</v>
      </c>
      <c r="CN191" s="17">
        <f t="shared" si="227"/>
        <v>0</v>
      </c>
      <c r="CO191" s="16">
        <f t="shared" si="228"/>
        <v>0</v>
      </c>
      <c r="CQ191" s="16">
        <f t="shared" si="252"/>
        <v>0</v>
      </c>
      <c r="CR191" s="16">
        <f>CQ191-ROUNDDOWN(コマンド生成ツール!$D$25,0)</f>
        <v>0</v>
      </c>
      <c r="CS191" s="16">
        <v>8</v>
      </c>
    </row>
    <row r="192" spans="2:97" x14ac:dyDescent="0.15">
      <c r="B192" s="8">
        <f t="shared" si="253"/>
        <v>159</v>
      </c>
      <c r="C192" s="8">
        <f t="shared" si="174"/>
        <v>1</v>
      </c>
      <c r="D192" s="8">
        <f t="shared" si="175"/>
        <v>59</v>
      </c>
      <c r="E192" s="16">
        <f t="shared" si="176"/>
        <v>778.09028998856138</v>
      </c>
      <c r="F192" s="13">
        <f t="shared" si="177"/>
        <v>0.99481758980099766</v>
      </c>
      <c r="G192" s="13">
        <f t="shared" si="178"/>
        <v>0.10167577401984138</v>
      </c>
      <c r="H192" s="13">
        <f t="shared" si="179"/>
        <v>0.97932407395493226</v>
      </c>
      <c r="I192" s="13">
        <f t="shared" si="180"/>
        <v>0.20229769690313901</v>
      </c>
      <c r="K192" s="13">
        <f t="shared" si="181"/>
        <v>1</v>
      </c>
      <c r="L192" s="13">
        <f t="shared" si="182"/>
        <v>0</v>
      </c>
      <c r="M192" s="13">
        <f t="shared" si="254"/>
        <v>1</v>
      </c>
      <c r="N192" s="16">
        <f t="shared" si="229"/>
        <v>0</v>
      </c>
      <c r="O192" s="17">
        <f t="shared" si="183"/>
        <v>0</v>
      </c>
      <c r="P192" s="16">
        <f t="shared" si="184"/>
        <v>0</v>
      </c>
      <c r="R192" s="13">
        <f t="shared" si="230"/>
        <v>1</v>
      </c>
      <c r="S192" s="13">
        <f t="shared" si="231"/>
        <v>0</v>
      </c>
      <c r="T192" s="13">
        <f t="shared" si="185"/>
        <v>1</v>
      </c>
      <c r="U192" s="16">
        <f t="shared" si="186"/>
        <v>0</v>
      </c>
      <c r="V192" s="17">
        <f t="shared" si="187"/>
        <v>0</v>
      </c>
      <c r="W192" s="16">
        <f t="shared" si="188"/>
        <v>0</v>
      </c>
      <c r="Y192" s="13">
        <f t="shared" si="232"/>
        <v>1</v>
      </c>
      <c r="Z192" s="13">
        <f t="shared" si="233"/>
        <v>0</v>
      </c>
      <c r="AA192" s="13">
        <f t="shared" si="189"/>
        <v>1</v>
      </c>
      <c r="AB192" s="16">
        <f t="shared" si="190"/>
        <v>0</v>
      </c>
      <c r="AC192" s="17">
        <f t="shared" si="191"/>
        <v>0</v>
      </c>
      <c r="AD192" s="16">
        <f t="shared" si="192"/>
        <v>0</v>
      </c>
      <c r="AF192" s="13">
        <f t="shared" si="234"/>
        <v>1</v>
      </c>
      <c r="AG192" s="13">
        <f t="shared" si="235"/>
        <v>0</v>
      </c>
      <c r="AH192" s="13">
        <f t="shared" si="193"/>
        <v>1</v>
      </c>
      <c r="AI192" s="16">
        <f t="shared" si="194"/>
        <v>0</v>
      </c>
      <c r="AJ192" s="17">
        <f t="shared" si="195"/>
        <v>0</v>
      </c>
      <c r="AK192" s="16">
        <f t="shared" si="196"/>
        <v>0</v>
      </c>
      <c r="AM192" s="13">
        <f t="shared" si="236"/>
        <v>1</v>
      </c>
      <c r="AN192" s="13">
        <f t="shared" si="237"/>
        <v>0</v>
      </c>
      <c r="AO192" s="13">
        <f t="shared" si="197"/>
        <v>1</v>
      </c>
      <c r="AP192" s="16">
        <f t="shared" si="198"/>
        <v>0</v>
      </c>
      <c r="AQ192" s="17">
        <f t="shared" si="199"/>
        <v>0</v>
      </c>
      <c r="AR192" s="16">
        <f t="shared" si="200"/>
        <v>0</v>
      </c>
      <c r="AT192" s="13">
        <f t="shared" si="238"/>
        <v>1</v>
      </c>
      <c r="AU192" s="13">
        <f t="shared" si="239"/>
        <v>0</v>
      </c>
      <c r="AV192" s="13">
        <f t="shared" si="201"/>
        <v>1</v>
      </c>
      <c r="AW192" s="16">
        <f t="shared" si="202"/>
        <v>0</v>
      </c>
      <c r="AX192" s="17">
        <f t="shared" si="203"/>
        <v>0</v>
      </c>
      <c r="AY192" s="16">
        <f t="shared" si="204"/>
        <v>0</v>
      </c>
      <c r="BA192" s="13">
        <f t="shared" si="240"/>
        <v>1</v>
      </c>
      <c r="BB192" s="13">
        <f t="shared" si="241"/>
        <v>0</v>
      </c>
      <c r="BC192" s="13">
        <f t="shared" si="205"/>
        <v>1</v>
      </c>
      <c r="BD192" s="16">
        <f t="shared" si="206"/>
        <v>0</v>
      </c>
      <c r="BE192" s="17">
        <f t="shared" si="207"/>
        <v>0</v>
      </c>
      <c r="BF192" s="16">
        <f t="shared" si="208"/>
        <v>0</v>
      </c>
      <c r="BH192" s="13">
        <f t="shared" si="242"/>
        <v>1</v>
      </c>
      <c r="BI192" s="13">
        <f t="shared" si="243"/>
        <v>0</v>
      </c>
      <c r="BJ192" s="13">
        <f t="shared" si="209"/>
        <v>1</v>
      </c>
      <c r="BK192" s="16">
        <f t="shared" si="210"/>
        <v>0</v>
      </c>
      <c r="BL192" s="17">
        <f t="shared" si="211"/>
        <v>0</v>
      </c>
      <c r="BM192" s="16">
        <f t="shared" si="212"/>
        <v>0</v>
      </c>
      <c r="BO192" s="13">
        <f t="shared" si="244"/>
        <v>1</v>
      </c>
      <c r="BP192" s="13">
        <f t="shared" si="245"/>
        <v>0</v>
      </c>
      <c r="BQ192" s="13">
        <f t="shared" si="213"/>
        <v>1</v>
      </c>
      <c r="BR192" s="16">
        <f t="shared" si="214"/>
        <v>0</v>
      </c>
      <c r="BS192" s="17">
        <f t="shared" si="215"/>
        <v>0</v>
      </c>
      <c r="BT192" s="16">
        <f t="shared" si="216"/>
        <v>0</v>
      </c>
      <c r="BV192" s="13">
        <f t="shared" si="246"/>
        <v>1</v>
      </c>
      <c r="BW192" s="13">
        <f t="shared" si="247"/>
        <v>0</v>
      </c>
      <c r="BX192" s="13">
        <f t="shared" si="217"/>
        <v>1</v>
      </c>
      <c r="BY192" s="16">
        <f t="shared" si="218"/>
        <v>0</v>
      </c>
      <c r="BZ192" s="17">
        <f t="shared" si="219"/>
        <v>0</v>
      </c>
      <c r="CA192" s="16">
        <f t="shared" si="220"/>
        <v>0</v>
      </c>
      <c r="CC192" s="13">
        <f t="shared" si="248"/>
        <v>1</v>
      </c>
      <c r="CD192" s="13">
        <f t="shared" si="249"/>
        <v>0</v>
      </c>
      <c r="CE192" s="13">
        <f t="shared" si="221"/>
        <v>1</v>
      </c>
      <c r="CF192" s="16">
        <f t="shared" si="222"/>
        <v>0</v>
      </c>
      <c r="CG192" s="17">
        <f t="shared" si="223"/>
        <v>0</v>
      </c>
      <c r="CH192" s="16">
        <f t="shared" si="224"/>
        <v>0</v>
      </c>
      <c r="CJ192" s="13">
        <f t="shared" si="250"/>
        <v>1</v>
      </c>
      <c r="CK192" s="13">
        <f t="shared" si="251"/>
        <v>0</v>
      </c>
      <c r="CL192" s="13">
        <f t="shared" si="225"/>
        <v>1</v>
      </c>
      <c r="CM192" s="16">
        <f t="shared" si="226"/>
        <v>0</v>
      </c>
      <c r="CN192" s="17">
        <f t="shared" si="227"/>
        <v>0</v>
      </c>
      <c r="CO192" s="16">
        <f t="shared" si="228"/>
        <v>0</v>
      </c>
      <c r="CQ192" s="16">
        <f t="shared" si="252"/>
        <v>0</v>
      </c>
      <c r="CR192" s="16">
        <f>CQ192-ROUNDDOWN(コマンド生成ツール!$D$25,0)</f>
        <v>0</v>
      </c>
      <c r="CS192" s="16">
        <v>8</v>
      </c>
    </row>
    <row r="193" spans="2:97" x14ac:dyDescent="0.15">
      <c r="B193" s="8">
        <f t="shared" si="253"/>
        <v>160</v>
      </c>
      <c r="C193" s="8">
        <f t="shared" si="174"/>
        <v>1</v>
      </c>
      <c r="D193" s="8">
        <f t="shared" si="175"/>
        <v>60</v>
      </c>
      <c r="E193" s="16">
        <f t="shared" si="176"/>
        <v>796.21434110699454</v>
      </c>
      <c r="F193" s="13">
        <f t="shared" si="177"/>
        <v>0.99457357145894731</v>
      </c>
      <c r="G193" s="13">
        <f t="shared" si="178"/>
        <v>0.1040356234921206</v>
      </c>
      <c r="H193" s="13">
        <f t="shared" si="179"/>
        <v>0.97835317808921141</v>
      </c>
      <c r="I193" s="13">
        <f t="shared" si="180"/>
        <v>0.20694216323103348</v>
      </c>
      <c r="K193" s="13">
        <f t="shared" si="181"/>
        <v>1</v>
      </c>
      <c r="L193" s="13">
        <f t="shared" si="182"/>
        <v>0</v>
      </c>
      <c r="M193" s="13">
        <f t="shared" si="254"/>
        <v>1</v>
      </c>
      <c r="N193" s="16">
        <f t="shared" si="229"/>
        <v>0</v>
      </c>
      <c r="O193" s="17">
        <f t="shared" si="183"/>
        <v>0</v>
      </c>
      <c r="P193" s="16">
        <f t="shared" si="184"/>
        <v>0</v>
      </c>
      <c r="R193" s="13">
        <f t="shared" si="230"/>
        <v>1</v>
      </c>
      <c r="S193" s="13">
        <f t="shared" si="231"/>
        <v>0</v>
      </c>
      <c r="T193" s="13">
        <f t="shared" si="185"/>
        <v>1</v>
      </c>
      <c r="U193" s="16">
        <f t="shared" si="186"/>
        <v>0</v>
      </c>
      <c r="V193" s="17">
        <f t="shared" si="187"/>
        <v>0</v>
      </c>
      <c r="W193" s="16">
        <f t="shared" si="188"/>
        <v>0</v>
      </c>
      <c r="Y193" s="13">
        <f t="shared" si="232"/>
        <v>1</v>
      </c>
      <c r="Z193" s="13">
        <f t="shared" si="233"/>
        <v>0</v>
      </c>
      <c r="AA193" s="13">
        <f t="shared" si="189"/>
        <v>1</v>
      </c>
      <c r="AB193" s="16">
        <f t="shared" si="190"/>
        <v>0</v>
      </c>
      <c r="AC193" s="17">
        <f t="shared" si="191"/>
        <v>0</v>
      </c>
      <c r="AD193" s="16">
        <f t="shared" si="192"/>
        <v>0</v>
      </c>
      <c r="AF193" s="13">
        <f t="shared" si="234"/>
        <v>1</v>
      </c>
      <c r="AG193" s="13">
        <f t="shared" si="235"/>
        <v>0</v>
      </c>
      <c r="AH193" s="13">
        <f t="shared" si="193"/>
        <v>1</v>
      </c>
      <c r="AI193" s="16">
        <f t="shared" si="194"/>
        <v>0</v>
      </c>
      <c r="AJ193" s="17">
        <f t="shared" si="195"/>
        <v>0</v>
      </c>
      <c r="AK193" s="16">
        <f t="shared" si="196"/>
        <v>0</v>
      </c>
      <c r="AM193" s="13">
        <f t="shared" si="236"/>
        <v>1</v>
      </c>
      <c r="AN193" s="13">
        <f t="shared" si="237"/>
        <v>0</v>
      </c>
      <c r="AO193" s="13">
        <f t="shared" si="197"/>
        <v>1</v>
      </c>
      <c r="AP193" s="16">
        <f t="shared" si="198"/>
        <v>0</v>
      </c>
      <c r="AQ193" s="17">
        <f t="shared" si="199"/>
        <v>0</v>
      </c>
      <c r="AR193" s="16">
        <f t="shared" si="200"/>
        <v>0</v>
      </c>
      <c r="AT193" s="13">
        <f t="shared" si="238"/>
        <v>1</v>
      </c>
      <c r="AU193" s="13">
        <f t="shared" si="239"/>
        <v>0</v>
      </c>
      <c r="AV193" s="13">
        <f t="shared" si="201"/>
        <v>1</v>
      </c>
      <c r="AW193" s="16">
        <f t="shared" si="202"/>
        <v>0</v>
      </c>
      <c r="AX193" s="17">
        <f t="shared" si="203"/>
        <v>0</v>
      </c>
      <c r="AY193" s="16">
        <f t="shared" si="204"/>
        <v>0</v>
      </c>
      <c r="BA193" s="13">
        <f t="shared" si="240"/>
        <v>1</v>
      </c>
      <c r="BB193" s="13">
        <f t="shared" si="241"/>
        <v>0</v>
      </c>
      <c r="BC193" s="13">
        <f t="shared" si="205"/>
        <v>1</v>
      </c>
      <c r="BD193" s="16">
        <f t="shared" si="206"/>
        <v>0</v>
      </c>
      <c r="BE193" s="17">
        <f t="shared" si="207"/>
        <v>0</v>
      </c>
      <c r="BF193" s="16">
        <f t="shared" si="208"/>
        <v>0</v>
      </c>
      <c r="BH193" s="13">
        <f t="shared" si="242"/>
        <v>1</v>
      </c>
      <c r="BI193" s="13">
        <f t="shared" si="243"/>
        <v>0</v>
      </c>
      <c r="BJ193" s="13">
        <f t="shared" si="209"/>
        <v>1</v>
      </c>
      <c r="BK193" s="16">
        <f t="shared" si="210"/>
        <v>0</v>
      </c>
      <c r="BL193" s="17">
        <f t="shared" si="211"/>
        <v>0</v>
      </c>
      <c r="BM193" s="16">
        <f t="shared" si="212"/>
        <v>0</v>
      </c>
      <c r="BO193" s="13">
        <f t="shared" si="244"/>
        <v>1</v>
      </c>
      <c r="BP193" s="13">
        <f t="shared" si="245"/>
        <v>0</v>
      </c>
      <c r="BQ193" s="13">
        <f t="shared" si="213"/>
        <v>1</v>
      </c>
      <c r="BR193" s="16">
        <f t="shared" si="214"/>
        <v>0</v>
      </c>
      <c r="BS193" s="17">
        <f t="shared" si="215"/>
        <v>0</v>
      </c>
      <c r="BT193" s="16">
        <f t="shared" si="216"/>
        <v>0</v>
      </c>
      <c r="BV193" s="13">
        <f t="shared" si="246"/>
        <v>1</v>
      </c>
      <c r="BW193" s="13">
        <f t="shared" si="247"/>
        <v>0</v>
      </c>
      <c r="BX193" s="13">
        <f t="shared" si="217"/>
        <v>1</v>
      </c>
      <c r="BY193" s="16">
        <f t="shared" si="218"/>
        <v>0</v>
      </c>
      <c r="BZ193" s="17">
        <f t="shared" si="219"/>
        <v>0</v>
      </c>
      <c r="CA193" s="16">
        <f t="shared" si="220"/>
        <v>0</v>
      </c>
      <c r="CC193" s="13">
        <f t="shared" si="248"/>
        <v>1</v>
      </c>
      <c r="CD193" s="13">
        <f t="shared" si="249"/>
        <v>0</v>
      </c>
      <c r="CE193" s="13">
        <f t="shared" si="221"/>
        <v>1</v>
      </c>
      <c r="CF193" s="16">
        <f t="shared" si="222"/>
        <v>0</v>
      </c>
      <c r="CG193" s="17">
        <f t="shared" si="223"/>
        <v>0</v>
      </c>
      <c r="CH193" s="16">
        <f t="shared" si="224"/>
        <v>0</v>
      </c>
      <c r="CJ193" s="13">
        <f t="shared" si="250"/>
        <v>1</v>
      </c>
      <c r="CK193" s="13">
        <f t="shared" si="251"/>
        <v>0</v>
      </c>
      <c r="CL193" s="13">
        <f t="shared" si="225"/>
        <v>1</v>
      </c>
      <c r="CM193" s="16">
        <f t="shared" si="226"/>
        <v>0</v>
      </c>
      <c r="CN193" s="17">
        <f t="shared" si="227"/>
        <v>0</v>
      </c>
      <c r="CO193" s="16">
        <f t="shared" si="228"/>
        <v>0</v>
      </c>
      <c r="CQ193" s="16">
        <f t="shared" si="252"/>
        <v>0</v>
      </c>
      <c r="CR193" s="16">
        <f>CQ193-ROUNDDOWN(コマンド生成ツール!$D$25,0)</f>
        <v>0</v>
      </c>
      <c r="CS193" s="16">
        <v>8</v>
      </c>
    </row>
    <row r="194" spans="2:97" x14ac:dyDescent="0.15">
      <c r="B194" s="8">
        <f t="shared" si="253"/>
        <v>161</v>
      </c>
      <c r="C194" s="8">
        <f t="shared" si="174"/>
        <v>1</v>
      </c>
      <c r="D194" s="8">
        <f t="shared" si="175"/>
        <v>61</v>
      </c>
      <c r="E194" s="16">
        <f t="shared" si="176"/>
        <v>814.76055560822567</v>
      </c>
      <c r="F194" s="13">
        <f t="shared" si="177"/>
        <v>0.99431807421248919</v>
      </c>
      <c r="G194" s="13">
        <f t="shared" si="178"/>
        <v>0.10644983463757433</v>
      </c>
      <c r="H194" s="13">
        <f t="shared" si="179"/>
        <v>0.97733686541126619</v>
      </c>
      <c r="I194" s="13">
        <f t="shared" si="180"/>
        <v>0.21168998915414167</v>
      </c>
      <c r="K194" s="13">
        <f t="shared" si="181"/>
        <v>1</v>
      </c>
      <c r="L194" s="13">
        <f t="shared" si="182"/>
        <v>0</v>
      </c>
      <c r="M194" s="13">
        <f t="shared" si="254"/>
        <v>1</v>
      </c>
      <c r="N194" s="16">
        <f t="shared" si="229"/>
        <v>0</v>
      </c>
      <c r="O194" s="17">
        <f t="shared" si="183"/>
        <v>0</v>
      </c>
      <c r="P194" s="16">
        <f t="shared" si="184"/>
        <v>0</v>
      </c>
      <c r="R194" s="13">
        <f t="shared" si="230"/>
        <v>1</v>
      </c>
      <c r="S194" s="13">
        <f t="shared" si="231"/>
        <v>0</v>
      </c>
      <c r="T194" s="13">
        <f t="shared" si="185"/>
        <v>1</v>
      </c>
      <c r="U194" s="16">
        <f t="shared" si="186"/>
        <v>0</v>
      </c>
      <c r="V194" s="17">
        <f t="shared" si="187"/>
        <v>0</v>
      </c>
      <c r="W194" s="16">
        <f t="shared" si="188"/>
        <v>0</v>
      </c>
      <c r="Y194" s="13">
        <f t="shared" si="232"/>
        <v>1</v>
      </c>
      <c r="Z194" s="13">
        <f t="shared" si="233"/>
        <v>0</v>
      </c>
      <c r="AA194" s="13">
        <f t="shared" si="189"/>
        <v>1</v>
      </c>
      <c r="AB194" s="16">
        <f t="shared" si="190"/>
        <v>0</v>
      </c>
      <c r="AC194" s="17">
        <f t="shared" si="191"/>
        <v>0</v>
      </c>
      <c r="AD194" s="16">
        <f t="shared" si="192"/>
        <v>0</v>
      </c>
      <c r="AF194" s="13">
        <f t="shared" si="234"/>
        <v>1</v>
      </c>
      <c r="AG194" s="13">
        <f t="shared" si="235"/>
        <v>0</v>
      </c>
      <c r="AH194" s="13">
        <f t="shared" si="193"/>
        <v>1</v>
      </c>
      <c r="AI194" s="16">
        <f t="shared" si="194"/>
        <v>0</v>
      </c>
      <c r="AJ194" s="17">
        <f t="shared" si="195"/>
        <v>0</v>
      </c>
      <c r="AK194" s="16">
        <f t="shared" si="196"/>
        <v>0</v>
      </c>
      <c r="AM194" s="13">
        <f t="shared" si="236"/>
        <v>1</v>
      </c>
      <c r="AN194" s="13">
        <f t="shared" si="237"/>
        <v>0</v>
      </c>
      <c r="AO194" s="13">
        <f t="shared" si="197"/>
        <v>1</v>
      </c>
      <c r="AP194" s="16">
        <f t="shared" si="198"/>
        <v>0</v>
      </c>
      <c r="AQ194" s="17">
        <f t="shared" si="199"/>
        <v>0</v>
      </c>
      <c r="AR194" s="16">
        <f t="shared" si="200"/>
        <v>0</v>
      </c>
      <c r="AT194" s="13">
        <f t="shared" si="238"/>
        <v>1</v>
      </c>
      <c r="AU194" s="13">
        <f t="shared" si="239"/>
        <v>0</v>
      </c>
      <c r="AV194" s="13">
        <f t="shared" si="201"/>
        <v>1</v>
      </c>
      <c r="AW194" s="16">
        <f t="shared" si="202"/>
        <v>0</v>
      </c>
      <c r="AX194" s="17">
        <f t="shared" si="203"/>
        <v>0</v>
      </c>
      <c r="AY194" s="16">
        <f t="shared" si="204"/>
        <v>0</v>
      </c>
      <c r="BA194" s="13">
        <f t="shared" si="240"/>
        <v>1</v>
      </c>
      <c r="BB194" s="13">
        <f t="shared" si="241"/>
        <v>0</v>
      </c>
      <c r="BC194" s="13">
        <f t="shared" si="205"/>
        <v>1</v>
      </c>
      <c r="BD194" s="16">
        <f t="shared" si="206"/>
        <v>0</v>
      </c>
      <c r="BE194" s="17">
        <f t="shared" si="207"/>
        <v>0</v>
      </c>
      <c r="BF194" s="16">
        <f t="shared" si="208"/>
        <v>0</v>
      </c>
      <c r="BH194" s="13">
        <f t="shared" si="242"/>
        <v>1</v>
      </c>
      <c r="BI194" s="13">
        <f t="shared" si="243"/>
        <v>0</v>
      </c>
      <c r="BJ194" s="13">
        <f t="shared" si="209"/>
        <v>1</v>
      </c>
      <c r="BK194" s="16">
        <f t="shared" si="210"/>
        <v>0</v>
      </c>
      <c r="BL194" s="17">
        <f t="shared" si="211"/>
        <v>0</v>
      </c>
      <c r="BM194" s="16">
        <f t="shared" si="212"/>
        <v>0</v>
      </c>
      <c r="BO194" s="13">
        <f t="shared" si="244"/>
        <v>1</v>
      </c>
      <c r="BP194" s="13">
        <f t="shared" si="245"/>
        <v>0</v>
      </c>
      <c r="BQ194" s="13">
        <f t="shared" si="213"/>
        <v>1</v>
      </c>
      <c r="BR194" s="16">
        <f t="shared" si="214"/>
        <v>0</v>
      </c>
      <c r="BS194" s="17">
        <f t="shared" si="215"/>
        <v>0</v>
      </c>
      <c r="BT194" s="16">
        <f t="shared" si="216"/>
        <v>0</v>
      </c>
      <c r="BV194" s="13">
        <f t="shared" si="246"/>
        <v>1</v>
      </c>
      <c r="BW194" s="13">
        <f t="shared" si="247"/>
        <v>0</v>
      </c>
      <c r="BX194" s="13">
        <f t="shared" si="217"/>
        <v>1</v>
      </c>
      <c r="BY194" s="16">
        <f t="shared" si="218"/>
        <v>0</v>
      </c>
      <c r="BZ194" s="17">
        <f t="shared" si="219"/>
        <v>0</v>
      </c>
      <c r="CA194" s="16">
        <f t="shared" si="220"/>
        <v>0</v>
      </c>
      <c r="CC194" s="13">
        <f t="shared" si="248"/>
        <v>1</v>
      </c>
      <c r="CD194" s="13">
        <f t="shared" si="249"/>
        <v>0</v>
      </c>
      <c r="CE194" s="13">
        <f t="shared" si="221"/>
        <v>1</v>
      </c>
      <c r="CF194" s="16">
        <f t="shared" si="222"/>
        <v>0</v>
      </c>
      <c r="CG194" s="17">
        <f t="shared" si="223"/>
        <v>0</v>
      </c>
      <c r="CH194" s="16">
        <f t="shared" si="224"/>
        <v>0</v>
      </c>
      <c r="CJ194" s="13">
        <f t="shared" si="250"/>
        <v>1</v>
      </c>
      <c r="CK194" s="13">
        <f t="shared" si="251"/>
        <v>0</v>
      </c>
      <c r="CL194" s="13">
        <f t="shared" si="225"/>
        <v>1</v>
      </c>
      <c r="CM194" s="16">
        <f t="shared" si="226"/>
        <v>0</v>
      </c>
      <c r="CN194" s="17">
        <f t="shared" si="227"/>
        <v>0</v>
      </c>
      <c r="CO194" s="16">
        <f t="shared" si="228"/>
        <v>0</v>
      </c>
      <c r="CQ194" s="16">
        <f t="shared" si="252"/>
        <v>0</v>
      </c>
      <c r="CR194" s="16">
        <f>CQ194-ROUNDDOWN(コマンド生成ツール!$D$25,0)</f>
        <v>0</v>
      </c>
      <c r="CS194" s="16">
        <v>8</v>
      </c>
    </row>
    <row r="195" spans="2:97" x14ac:dyDescent="0.15">
      <c r="B195" s="8">
        <f t="shared" si="253"/>
        <v>162</v>
      </c>
      <c r="C195" s="8">
        <f t="shared" si="174"/>
        <v>1</v>
      </c>
      <c r="D195" s="8">
        <f t="shared" si="175"/>
        <v>62</v>
      </c>
      <c r="E195" s="16">
        <f t="shared" si="176"/>
        <v>833.73876694067098</v>
      </c>
      <c r="F195" s="13">
        <f t="shared" si="177"/>
        <v>0.99405055913379703</v>
      </c>
      <c r="G195" s="13">
        <f t="shared" si="178"/>
        <v>0.10891963039684549</v>
      </c>
      <c r="H195" s="13">
        <f t="shared" si="179"/>
        <v>0.9762730282284291</v>
      </c>
      <c r="I195" s="13">
        <f t="shared" si="180"/>
        <v>0.21654323899326156</v>
      </c>
      <c r="K195" s="13">
        <f t="shared" si="181"/>
        <v>1</v>
      </c>
      <c r="L195" s="13">
        <f t="shared" si="182"/>
        <v>0</v>
      </c>
      <c r="M195" s="13">
        <f t="shared" si="254"/>
        <v>1</v>
      </c>
      <c r="N195" s="16">
        <f t="shared" si="229"/>
        <v>0</v>
      </c>
      <c r="O195" s="17">
        <f t="shared" si="183"/>
        <v>0</v>
      </c>
      <c r="P195" s="16">
        <f t="shared" si="184"/>
        <v>0</v>
      </c>
      <c r="R195" s="13">
        <f t="shared" si="230"/>
        <v>1</v>
      </c>
      <c r="S195" s="13">
        <f t="shared" si="231"/>
        <v>0</v>
      </c>
      <c r="T195" s="13">
        <f t="shared" si="185"/>
        <v>1</v>
      </c>
      <c r="U195" s="16">
        <f t="shared" si="186"/>
        <v>0</v>
      </c>
      <c r="V195" s="17">
        <f t="shared" si="187"/>
        <v>0</v>
      </c>
      <c r="W195" s="16">
        <f t="shared" si="188"/>
        <v>0</v>
      </c>
      <c r="Y195" s="13">
        <f t="shared" si="232"/>
        <v>1</v>
      </c>
      <c r="Z195" s="13">
        <f t="shared" si="233"/>
        <v>0</v>
      </c>
      <c r="AA195" s="13">
        <f t="shared" si="189"/>
        <v>1</v>
      </c>
      <c r="AB195" s="16">
        <f t="shared" si="190"/>
        <v>0</v>
      </c>
      <c r="AC195" s="17">
        <f t="shared" si="191"/>
        <v>0</v>
      </c>
      <c r="AD195" s="16">
        <f t="shared" si="192"/>
        <v>0</v>
      </c>
      <c r="AF195" s="13">
        <f t="shared" si="234"/>
        <v>1</v>
      </c>
      <c r="AG195" s="13">
        <f t="shared" si="235"/>
        <v>0</v>
      </c>
      <c r="AH195" s="13">
        <f t="shared" si="193"/>
        <v>1</v>
      </c>
      <c r="AI195" s="16">
        <f t="shared" si="194"/>
        <v>0</v>
      </c>
      <c r="AJ195" s="17">
        <f t="shared" si="195"/>
        <v>0</v>
      </c>
      <c r="AK195" s="16">
        <f t="shared" si="196"/>
        <v>0</v>
      </c>
      <c r="AM195" s="13">
        <f t="shared" si="236"/>
        <v>1</v>
      </c>
      <c r="AN195" s="13">
        <f t="shared" si="237"/>
        <v>0</v>
      </c>
      <c r="AO195" s="13">
        <f t="shared" si="197"/>
        <v>1</v>
      </c>
      <c r="AP195" s="16">
        <f t="shared" si="198"/>
        <v>0</v>
      </c>
      <c r="AQ195" s="17">
        <f t="shared" si="199"/>
        <v>0</v>
      </c>
      <c r="AR195" s="16">
        <f t="shared" si="200"/>
        <v>0</v>
      </c>
      <c r="AT195" s="13">
        <f t="shared" si="238"/>
        <v>1</v>
      </c>
      <c r="AU195" s="13">
        <f t="shared" si="239"/>
        <v>0</v>
      </c>
      <c r="AV195" s="13">
        <f t="shared" si="201"/>
        <v>1</v>
      </c>
      <c r="AW195" s="16">
        <f t="shared" si="202"/>
        <v>0</v>
      </c>
      <c r="AX195" s="17">
        <f t="shared" si="203"/>
        <v>0</v>
      </c>
      <c r="AY195" s="16">
        <f t="shared" si="204"/>
        <v>0</v>
      </c>
      <c r="BA195" s="13">
        <f t="shared" si="240"/>
        <v>1</v>
      </c>
      <c r="BB195" s="13">
        <f t="shared" si="241"/>
        <v>0</v>
      </c>
      <c r="BC195" s="13">
        <f t="shared" si="205"/>
        <v>1</v>
      </c>
      <c r="BD195" s="16">
        <f t="shared" si="206"/>
        <v>0</v>
      </c>
      <c r="BE195" s="17">
        <f t="shared" si="207"/>
        <v>0</v>
      </c>
      <c r="BF195" s="16">
        <f t="shared" si="208"/>
        <v>0</v>
      </c>
      <c r="BH195" s="13">
        <f t="shared" si="242"/>
        <v>1</v>
      </c>
      <c r="BI195" s="13">
        <f t="shared" si="243"/>
        <v>0</v>
      </c>
      <c r="BJ195" s="13">
        <f t="shared" si="209"/>
        <v>1</v>
      </c>
      <c r="BK195" s="16">
        <f t="shared" si="210"/>
        <v>0</v>
      </c>
      <c r="BL195" s="17">
        <f t="shared" si="211"/>
        <v>0</v>
      </c>
      <c r="BM195" s="16">
        <f t="shared" si="212"/>
        <v>0</v>
      </c>
      <c r="BO195" s="13">
        <f t="shared" si="244"/>
        <v>1</v>
      </c>
      <c r="BP195" s="13">
        <f t="shared" si="245"/>
        <v>0</v>
      </c>
      <c r="BQ195" s="13">
        <f t="shared" si="213"/>
        <v>1</v>
      </c>
      <c r="BR195" s="16">
        <f t="shared" si="214"/>
        <v>0</v>
      </c>
      <c r="BS195" s="17">
        <f t="shared" si="215"/>
        <v>0</v>
      </c>
      <c r="BT195" s="16">
        <f t="shared" si="216"/>
        <v>0</v>
      </c>
      <c r="BV195" s="13">
        <f t="shared" si="246"/>
        <v>1</v>
      </c>
      <c r="BW195" s="13">
        <f t="shared" si="247"/>
        <v>0</v>
      </c>
      <c r="BX195" s="13">
        <f t="shared" si="217"/>
        <v>1</v>
      </c>
      <c r="BY195" s="16">
        <f t="shared" si="218"/>
        <v>0</v>
      </c>
      <c r="BZ195" s="17">
        <f t="shared" si="219"/>
        <v>0</v>
      </c>
      <c r="CA195" s="16">
        <f t="shared" si="220"/>
        <v>0</v>
      </c>
      <c r="CC195" s="13">
        <f t="shared" si="248"/>
        <v>1</v>
      </c>
      <c r="CD195" s="13">
        <f t="shared" si="249"/>
        <v>0</v>
      </c>
      <c r="CE195" s="13">
        <f t="shared" si="221"/>
        <v>1</v>
      </c>
      <c r="CF195" s="16">
        <f t="shared" si="222"/>
        <v>0</v>
      </c>
      <c r="CG195" s="17">
        <f t="shared" si="223"/>
        <v>0</v>
      </c>
      <c r="CH195" s="16">
        <f t="shared" si="224"/>
        <v>0</v>
      </c>
      <c r="CJ195" s="13">
        <f t="shared" si="250"/>
        <v>1</v>
      </c>
      <c r="CK195" s="13">
        <f t="shared" si="251"/>
        <v>0</v>
      </c>
      <c r="CL195" s="13">
        <f t="shared" si="225"/>
        <v>1</v>
      </c>
      <c r="CM195" s="16">
        <f t="shared" si="226"/>
        <v>0</v>
      </c>
      <c r="CN195" s="17">
        <f t="shared" si="227"/>
        <v>0</v>
      </c>
      <c r="CO195" s="16">
        <f t="shared" si="228"/>
        <v>0</v>
      </c>
      <c r="CQ195" s="16">
        <f t="shared" si="252"/>
        <v>0</v>
      </c>
      <c r="CR195" s="16">
        <f>CQ195-ROUNDDOWN(コマンド生成ツール!$D$25,0)</f>
        <v>0</v>
      </c>
      <c r="CS195" s="16">
        <v>8</v>
      </c>
    </row>
    <row r="196" spans="2:97" x14ac:dyDescent="0.15">
      <c r="B196" s="8">
        <f t="shared" si="253"/>
        <v>163</v>
      </c>
      <c r="C196" s="8">
        <f t="shared" si="174"/>
        <v>1</v>
      </c>
      <c r="D196" s="8">
        <f t="shared" si="175"/>
        <v>63</v>
      </c>
      <c r="E196" s="16">
        <f t="shared" si="176"/>
        <v>853.15903760318542</v>
      </c>
      <c r="F196" s="13">
        <f t="shared" si="177"/>
        <v>0.9937704620943667</v>
      </c>
      <c r="G196" s="13">
        <f t="shared" si="178"/>
        <v>0.11144625910612178</v>
      </c>
      <c r="H196" s="13">
        <f t="shared" si="179"/>
        <v>0.97515946266250231</v>
      </c>
      <c r="I196" s="13">
        <f t="shared" si="180"/>
        <v>0.22150400082115834</v>
      </c>
      <c r="K196" s="13">
        <f t="shared" si="181"/>
        <v>1</v>
      </c>
      <c r="L196" s="13">
        <f t="shared" si="182"/>
        <v>0</v>
      </c>
      <c r="M196" s="13">
        <f t="shared" si="254"/>
        <v>1</v>
      </c>
      <c r="N196" s="16">
        <f t="shared" si="229"/>
        <v>0</v>
      </c>
      <c r="O196" s="17">
        <f t="shared" si="183"/>
        <v>0</v>
      </c>
      <c r="P196" s="16">
        <f t="shared" si="184"/>
        <v>0</v>
      </c>
      <c r="R196" s="13">
        <f t="shared" si="230"/>
        <v>1</v>
      </c>
      <c r="S196" s="13">
        <f t="shared" si="231"/>
        <v>0</v>
      </c>
      <c r="T196" s="13">
        <f t="shared" si="185"/>
        <v>1</v>
      </c>
      <c r="U196" s="16">
        <f t="shared" si="186"/>
        <v>0</v>
      </c>
      <c r="V196" s="17">
        <f t="shared" si="187"/>
        <v>0</v>
      </c>
      <c r="W196" s="16">
        <f t="shared" si="188"/>
        <v>0</v>
      </c>
      <c r="Y196" s="13">
        <f t="shared" si="232"/>
        <v>1</v>
      </c>
      <c r="Z196" s="13">
        <f t="shared" si="233"/>
        <v>0</v>
      </c>
      <c r="AA196" s="13">
        <f t="shared" si="189"/>
        <v>1</v>
      </c>
      <c r="AB196" s="16">
        <f t="shared" si="190"/>
        <v>0</v>
      </c>
      <c r="AC196" s="17">
        <f t="shared" si="191"/>
        <v>0</v>
      </c>
      <c r="AD196" s="16">
        <f t="shared" si="192"/>
        <v>0</v>
      </c>
      <c r="AF196" s="13">
        <f t="shared" si="234"/>
        <v>1</v>
      </c>
      <c r="AG196" s="13">
        <f t="shared" si="235"/>
        <v>0</v>
      </c>
      <c r="AH196" s="13">
        <f t="shared" si="193"/>
        <v>1</v>
      </c>
      <c r="AI196" s="16">
        <f t="shared" si="194"/>
        <v>0</v>
      </c>
      <c r="AJ196" s="17">
        <f t="shared" si="195"/>
        <v>0</v>
      </c>
      <c r="AK196" s="16">
        <f t="shared" si="196"/>
        <v>0</v>
      </c>
      <c r="AM196" s="13">
        <f t="shared" si="236"/>
        <v>1</v>
      </c>
      <c r="AN196" s="13">
        <f t="shared" si="237"/>
        <v>0</v>
      </c>
      <c r="AO196" s="13">
        <f t="shared" si="197"/>
        <v>1</v>
      </c>
      <c r="AP196" s="16">
        <f t="shared" si="198"/>
        <v>0</v>
      </c>
      <c r="AQ196" s="17">
        <f t="shared" si="199"/>
        <v>0</v>
      </c>
      <c r="AR196" s="16">
        <f t="shared" si="200"/>
        <v>0</v>
      </c>
      <c r="AT196" s="13">
        <f t="shared" si="238"/>
        <v>1</v>
      </c>
      <c r="AU196" s="13">
        <f t="shared" si="239"/>
        <v>0</v>
      </c>
      <c r="AV196" s="13">
        <f t="shared" si="201"/>
        <v>1</v>
      </c>
      <c r="AW196" s="16">
        <f t="shared" si="202"/>
        <v>0</v>
      </c>
      <c r="AX196" s="17">
        <f t="shared" si="203"/>
        <v>0</v>
      </c>
      <c r="AY196" s="16">
        <f t="shared" si="204"/>
        <v>0</v>
      </c>
      <c r="BA196" s="13">
        <f t="shared" si="240"/>
        <v>1</v>
      </c>
      <c r="BB196" s="13">
        <f t="shared" si="241"/>
        <v>0</v>
      </c>
      <c r="BC196" s="13">
        <f t="shared" si="205"/>
        <v>1</v>
      </c>
      <c r="BD196" s="16">
        <f t="shared" si="206"/>
        <v>0</v>
      </c>
      <c r="BE196" s="17">
        <f t="shared" si="207"/>
        <v>0</v>
      </c>
      <c r="BF196" s="16">
        <f t="shared" si="208"/>
        <v>0</v>
      </c>
      <c r="BH196" s="13">
        <f t="shared" si="242"/>
        <v>1</v>
      </c>
      <c r="BI196" s="13">
        <f t="shared" si="243"/>
        <v>0</v>
      </c>
      <c r="BJ196" s="13">
        <f t="shared" si="209"/>
        <v>1</v>
      </c>
      <c r="BK196" s="16">
        <f t="shared" si="210"/>
        <v>0</v>
      </c>
      <c r="BL196" s="17">
        <f t="shared" si="211"/>
        <v>0</v>
      </c>
      <c r="BM196" s="16">
        <f t="shared" si="212"/>
        <v>0</v>
      </c>
      <c r="BO196" s="13">
        <f t="shared" si="244"/>
        <v>1</v>
      </c>
      <c r="BP196" s="13">
        <f t="shared" si="245"/>
        <v>0</v>
      </c>
      <c r="BQ196" s="13">
        <f t="shared" si="213"/>
        <v>1</v>
      </c>
      <c r="BR196" s="16">
        <f t="shared" si="214"/>
        <v>0</v>
      </c>
      <c r="BS196" s="17">
        <f t="shared" si="215"/>
        <v>0</v>
      </c>
      <c r="BT196" s="16">
        <f t="shared" si="216"/>
        <v>0</v>
      </c>
      <c r="BV196" s="13">
        <f t="shared" si="246"/>
        <v>1</v>
      </c>
      <c r="BW196" s="13">
        <f t="shared" si="247"/>
        <v>0</v>
      </c>
      <c r="BX196" s="13">
        <f t="shared" si="217"/>
        <v>1</v>
      </c>
      <c r="BY196" s="16">
        <f t="shared" si="218"/>
        <v>0</v>
      </c>
      <c r="BZ196" s="17">
        <f t="shared" si="219"/>
        <v>0</v>
      </c>
      <c r="CA196" s="16">
        <f t="shared" si="220"/>
        <v>0</v>
      </c>
      <c r="CC196" s="13">
        <f t="shared" si="248"/>
        <v>1</v>
      </c>
      <c r="CD196" s="13">
        <f t="shared" si="249"/>
        <v>0</v>
      </c>
      <c r="CE196" s="13">
        <f t="shared" si="221"/>
        <v>1</v>
      </c>
      <c r="CF196" s="16">
        <f t="shared" si="222"/>
        <v>0</v>
      </c>
      <c r="CG196" s="17">
        <f t="shared" si="223"/>
        <v>0</v>
      </c>
      <c r="CH196" s="16">
        <f t="shared" si="224"/>
        <v>0</v>
      </c>
      <c r="CJ196" s="13">
        <f t="shared" si="250"/>
        <v>1</v>
      </c>
      <c r="CK196" s="13">
        <f t="shared" si="251"/>
        <v>0</v>
      </c>
      <c r="CL196" s="13">
        <f t="shared" si="225"/>
        <v>1</v>
      </c>
      <c r="CM196" s="16">
        <f t="shared" si="226"/>
        <v>0</v>
      </c>
      <c r="CN196" s="17">
        <f t="shared" si="227"/>
        <v>0</v>
      </c>
      <c r="CO196" s="16">
        <f t="shared" si="228"/>
        <v>0</v>
      </c>
      <c r="CQ196" s="16">
        <f t="shared" si="252"/>
        <v>0</v>
      </c>
      <c r="CR196" s="16">
        <f>CQ196-ROUNDDOWN(コマンド生成ツール!$D$25,0)</f>
        <v>0</v>
      </c>
      <c r="CS196" s="16">
        <v>8</v>
      </c>
    </row>
    <row r="197" spans="2:97" x14ac:dyDescent="0.15">
      <c r="B197" s="8">
        <f t="shared" si="253"/>
        <v>164</v>
      </c>
      <c r="C197" s="8">
        <f t="shared" si="174"/>
        <v>1</v>
      </c>
      <c r="D197" s="8">
        <f t="shared" si="175"/>
        <v>64</v>
      </c>
      <c r="E197" s="16">
        <f t="shared" si="176"/>
        <v>873.03166448033198</v>
      </c>
      <c r="F197" s="13">
        <f t="shared" si="177"/>
        <v>0.99347719259644085</v>
      </c>
      <c r="G197" s="13">
        <f t="shared" si="178"/>
        <v>0.11403099486847577</v>
      </c>
      <c r="H197" s="13">
        <f t="shared" si="179"/>
        <v>0.97399386441861135</v>
      </c>
      <c r="I197" s="13">
        <f t="shared" si="180"/>
        <v>0.22657438530182494</v>
      </c>
      <c r="K197" s="13">
        <f t="shared" si="181"/>
        <v>1</v>
      </c>
      <c r="L197" s="13">
        <f t="shared" si="182"/>
        <v>0</v>
      </c>
      <c r="M197" s="13">
        <f t="shared" si="254"/>
        <v>1</v>
      </c>
      <c r="N197" s="16">
        <f t="shared" si="229"/>
        <v>0</v>
      </c>
      <c r="O197" s="17">
        <f t="shared" si="183"/>
        <v>0</v>
      </c>
      <c r="P197" s="16">
        <f t="shared" si="184"/>
        <v>0</v>
      </c>
      <c r="R197" s="13">
        <f t="shared" si="230"/>
        <v>1</v>
      </c>
      <c r="S197" s="13">
        <f t="shared" si="231"/>
        <v>0</v>
      </c>
      <c r="T197" s="13">
        <f t="shared" si="185"/>
        <v>1</v>
      </c>
      <c r="U197" s="16">
        <f t="shared" si="186"/>
        <v>0</v>
      </c>
      <c r="V197" s="17">
        <f t="shared" si="187"/>
        <v>0</v>
      </c>
      <c r="W197" s="16">
        <f t="shared" si="188"/>
        <v>0</v>
      </c>
      <c r="Y197" s="13">
        <f t="shared" si="232"/>
        <v>1</v>
      </c>
      <c r="Z197" s="13">
        <f t="shared" si="233"/>
        <v>0</v>
      </c>
      <c r="AA197" s="13">
        <f t="shared" si="189"/>
        <v>1</v>
      </c>
      <c r="AB197" s="16">
        <f t="shared" si="190"/>
        <v>0</v>
      </c>
      <c r="AC197" s="17">
        <f t="shared" si="191"/>
        <v>0</v>
      </c>
      <c r="AD197" s="16">
        <f t="shared" si="192"/>
        <v>0</v>
      </c>
      <c r="AF197" s="13">
        <f t="shared" si="234"/>
        <v>1</v>
      </c>
      <c r="AG197" s="13">
        <f t="shared" si="235"/>
        <v>0</v>
      </c>
      <c r="AH197" s="13">
        <f t="shared" si="193"/>
        <v>1</v>
      </c>
      <c r="AI197" s="16">
        <f t="shared" si="194"/>
        <v>0</v>
      </c>
      <c r="AJ197" s="17">
        <f t="shared" si="195"/>
        <v>0</v>
      </c>
      <c r="AK197" s="16">
        <f t="shared" si="196"/>
        <v>0</v>
      </c>
      <c r="AM197" s="13">
        <f t="shared" si="236"/>
        <v>1</v>
      </c>
      <c r="AN197" s="13">
        <f t="shared" si="237"/>
        <v>0</v>
      </c>
      <c r="AO197" s="13">
        <f t="shared" si="197"/>
        <v>1</v>
      </c>
      <c r="AP197" s="16">
        <f t="shared" si="198"/>
        <v>0</v>
      </c>
      <c r="AQ197" s="17">
        <f t="shared" si="199"/>
        <v>0</v>
      </c>
      <c r="AR197" s="16">
        <f t="shared" si="200"/>
        <v>0</v>
      </c>
      <c r="AT197" s="13">
        <f t="shared" si="238"/>
        <v>1</v>
      </c>
      <c r="AU197" s="13">
        <f t="shared" si="239"/>
        <v>0</v>
      </c>
      <c r="AV197" s="13">
        <f t="shared" si="201"/>
        <v>1</v>
      </c>
      <c r="AW197" s="16">
        <f t="shared" si="202"/>
        <v>0</v>
      </c>
      <c r="AX197" s="17">
        <f t="shared" si="203"/>
        <v>0</v>
      </c>
      <c r="AY197" s="16">
        <f t="shared" si="204"/>
        <v>0</v>
      </c>
      <c r="BA197" s="13">
        <f t="shared" si="240"/>
        <v>1</v>
      </c>
      <c r="BB197" s="13">
        <f t="shared" si="241"/>
        <v>0</v>
      </c>
      <c r="BC197" s="13">
        <f t="shared" si="205"/>
        <v>1</v>
      </c>
      <c r="BD197" s="16">
        <f t="shared" si="206"/>
        <v>0</v>
      </c>
      <c r="BE197" s="17">
        <f t="shared" si="207"/>
        <v>0</v>
      </c>
      <c r="BF197" s="16">
        <f t="shared" si="208"/>
        <v>0</v>
      </c>
      <c r="BH197" s="13">
        <f t="shared" si="242"/>
        <v>1</v>
      </c>
      <c r="BI197" s="13">
        <f t="shared" si="243"/>
        <v>0</v>
      </c>
      <c r="BJ197" s="13">
        <f t="shared" si="209"/>
        <v>1</v>
      </c>
      <c r="BK197" s="16">
        <f t="shared" si="210"/>
        <v>0</v>
      </c>
      <c r="BL197" s="17">
        <f t="shared" si="211"/>
        <v>0</v>
      </c>
      <c r="BM197" s="16">
        <f t="shared" si="212"/>
        <v>0</v>
      </c>
      <c r="BO197" s="13">
        <f t="shared" si="244"/>
        <v>1</v>
      </c>
      <c r="BP197" s="13">
        <f t="shared" si="245"/>
        <v>0</v>
      </c>
      <c r="BQ197" s="13">
        <f t="shared" si="213"/>
        <v>1</v>
      </c>
      <c r="BR197" s="16">
        <f t="shared" si="214"/>
        <v>0</v>
      </c>
      <c r="BS197" s="17">
        <f t="shared" si="215"/>
        <v>0</v>
      </c>
      <c r="BT197" s="16">
        <f t="shared" si="216"/>
        <v>0</v>
      </c>
      <c r="BV197" s="13">
        <f t="shared" si="246"/>
        <v>1</v>
      </c>
      <c r="BW197" s="13">
        <f t="shared" si="247"/>
        <v>0</v>
      </c>
      <c r="BX197" s="13">
        <f t="shared" si="217"/>
        <v>1</v>
      </c>
      <c r="BY197" s="16">
        <f t="shared" si="218"/>
        <v>0</v>
      </c>
      <c r="BZ197" s="17">
        <f t="shared" si="219"/>
        <v>0</v>
      </c>
      <c r="CA197" s="16">
        <f t="shared" si="220"/>
        <v>0</v>
      </c>
      <c r="CC197" s="13">
        <f t="shared" si="248"/>
        <v>1</v>
      </c>
      <c r="CD197" s="13">
        <f t="shared" si="249"/>
        <v>0</v>
      </c>
      <c r="CE197" s="13">
        <f t="shared" si="221"/>
        <v>1</v>
      </c>
      <c r="CF197" s="16">
        <f t="shared" si="222"/>
        <v>0</v>
      </c>
      <c r="CG197" s="17">
        <f t="shared" si="223"/>
        <v>0</v>
      </c>
      <c r="CH197" s="16">
        <f t="shared" si="224"/>
        <v>0</v>
      </c>
      <c r="CJ197" s="13">
        <f t="shared" si="250"/>
        <v>1</v>
      </c>
      <c r="CK197" s="13">
        <f t="shared" si="251"/>
        <v>0</v>
      </c>
      <c r="CL197" s="13">
        <f t="shared" si="225"/>
        <v>1</v>
      </c>
      <c r="CM197" s="16">
        <f t="shared" si="226"/>
        <v>0</v>
      </c>
      <c r="CN197" s="17">
        <f t="shared" si="227"/>
        <v>0</v>
      </c>
      <c r="CO197" s="16">
        <f t="shared" si="228"/>
        <v>0</v>
      </c>
      <c r="CQ197" s="16">
        <f t="shared" si="252"/>
        <v>0</v>
      </c>
      <c r="CR197" s="16">
        <f>CQ197-ROUNDDOWN(コマンド生成ツール!$D$25,0)</f>
        <v>0</v>
      </c>
      <c r="CS197" s="16">
        <v>8</v>
      </c>
    </row>
    <row r="198" spans="2:97" x14ac:dyDescent="0.15">
      <c r="B198" s="8">
        <f t="shared" si="253"/>
        <v>165</v>
      </c>
      <c r="C198" s="8">
        <f t="shared" si="174"/>
        <v>1</v>
      </c>
      <c r="D198" s="8">
        <f t="shared" si="175"/>
        <v>65</v>
      </c>
      <c r="E198" s="16">
        <f t="shared" si="176"/>
        <v>893.36718430192639</v>
      </c>
      <c r="F198" s="13">
        <f t="shared" si="177"/>
        <v>0.99317013255119957</v>
      </c>
      <c r="G198" s="13">
        <f t="shared" si="178"/>
        <v>0.11667513791820681</v>
      </c>
      <c r="H198" s="13">
        <f t="shared" si="179"/>
        <v>0.97277382438353488</v>
      </c>
      <c r="I198" s="13">
        <f t="shared" si="180"/>
        <v>0.23175652438330993</v>
      </c>
      <c r="K198" s="13">
        <f t="shared" si="181"/>
        <v>1</v>
      </c>
      <c r="L198" s="13">
        <f t="shared" si="182"/>
        <v>0</v>
      </c>
      <c r="M198" s="13">
        <f t="shared" si="254"/>
        <v>1</v>
      </c>
      <c r="N198" s="16">
        <f t="shared" si="229"/>
        <v>0</v>
      </c>
      <c r="O198" s="17">
        <f t="shared" si="183"/>
        <v>0</v>
      </c>
      <c r="P198" s="16">
        <f t="shared" si="184"/>
        <v>0</v>
      </c>
      <c r="R198" s="13">
        <f t="shared" si="230"/>
        <v>1</v>
      </c>
      <c r="S198" s="13">
        <f t="shared" si="231"/>
        <v>0</v>
      </c>
      <c r="T198" s="13">
        <f t="shared" si="185"/>
        <v>1</v>
      </c>
      <c r="U198" s="16">
        <f t="shared" si="186"/>
        <v>0</v>
      </c>
      <c r="V198" s="17">
        <f t="shared" si="187"/>
        <v>0</v>
      </c>
      <c r="W198" s="16">
        <f t="shared" si="188"/>
        <v>0</v>
      </c>
      <c r="Y198" s="13">
        <f t="shared" si="232"/>
        <v>1</v>
      </c>
      <c r="Z198" s="13">
        <f t="shared" si="233"/>
        <v>0</v>
      </c>
      <c r="AA198" s="13">
        <f t="shared" si="189"/>
        <v>1</v>
      </c>
      <c r="AB198" s="16">
        <f t="shared" si="190"/>
        <v>0</v>
      </c>
      <c r="AC198" s="17">
        <f t="shared" si="191"/>
        <v>0</v>
      </c>
      <c r="AD198" s="16">
        <f t="shared" si="192"/>
        <v>0</v>
      </c>
      <c r="AF198" s="13">
        <f t="shared" si="234"/>
        <v>1</v>
      </c>
      <c r="AG198" s="13">
        <f t="shared" si="235"/>
        <v>0</v>
      </c>
      <c r="AH198" s="13">
        <f t="shared" si="193"/>
        <v>1</v>
      </c>
      <c r="AI198" s="16">
        <f t="shared" si="194"/>
        <v>0</v>
      </c>
      <c r="AJ198" s="17">
        <f t="shared" si="195"/>
        <v>0</v>
      </c>
      <c r="AK198" s="16">
        <f t="shared" si="196"/>
        <v>0</v>
      </c>
      <c r="AM198" s="13">
        <f t="shared" si="236"/>
        <v>1</v>
      </c>
      <c r="AN198" s="13">
        <f t="shared" si="237"/>
        <v>0</v>
      </c>
      <c r="AO198" s="13">
        <f t="shared" si="197"/>
        <v>1</v>
      </c>
      <c r="AP198" s="16">
        <f t="shared" si="198"/>
        <v>0</v>
      </c>
      <c r="AQ198" s="17">
        <f t="shared" si="199"/>
        <v>0</v>
      </c>
      <c r="AR198" s="16">
        <f t="shared" si="200"/>
        <v>0</v>
      </c>
      <c r="AT198" s="13">
        <f t="shared" si="238"/>
        <v>1</v>
      </c>
      <c r="AU198" s="13">
        <f t="shared" si="239"/>
        <v>0</v>
      </c>
      <c r="AV198" s="13">
        <f t="shared" si="201"/>
        <v>1</v>
      </c>
      <c r="AW198" s="16">
        <f t="shared" si="202"/>
        <v>0</v>
      </c>
      <c r="AX198" s="17">
        <f t="shared" si="203"/>
        <v>0</v>
      </c>
      <c r="AY198" s="16">
        <f t="shared" si="204"/>
        <v>0</v>
      </c>
      <c r="BA198" s="13">
        <f t="shared" si="240"/>
        <v>1</v>
      </c>
      <c r="BB198" s="13">
        <f t="shared" si="241"/>
        <v>0</v>
      </c>
      <c r="BC198" s="13">
        <f t="shared" si="205"/>
        <v>1</v>
      </c>
      <c r="BD198" s="16">
        <f t="shared" si="206"/>
        <v>0</v>
      </c>
      <c r="BE198" s="17">
        <f t="shared" si="207"/>
        <v>0</v>
      </c>
      <c r="BF198" s="16">
        <f t="shared" si="208"/>
        <v>0</v>
      </c>
      <c r="BH198" s="13">
        <f t="shared" si="242"/>
        <v>1</v>
      </c>
      <c r="BI198" s="13">
        <f t="shared" si="243"/>
        <v>0</v>
      </c>
      <c r="BJ198" s="13">
        <f t="shared" si="209"/>
        <v>1</v>
      </c>
      <c r="BK198" s="16">
        <f t="shared" si="210"/>
        <v>0</v>
      </c>
      <c r="BL198" s="17">
        <f t="shared" si="211"/>
        <v>0</v>
      </c>
      <c r="BM198" s="16">
        <f t="shared" si="212"/>
        <v>0</v>
      </c>
      <c r="BO198" s="13">
        <f t="shared" si="244"/>
        <v>1</v>
      </c>
      <c r="BP198" s="13">
        <f t="shared" si="245"/>
        <v>0</v>
      </c>
      <c r="BQ198" s="13">
        <f t="shared" si="213"/>
        <v>1</v>
      </c>
      <c r="BR198" s="16">
        <f t="shared" si="214"/>
        <v>0</v>
      </c>
      <c r="BS198" s="17">
        <f t="shared" si="215"/>
        <v>0</v>
      </c>
      <c r="BT198" s="16">
        <f t="shared" si="216"/>
        <v>0</v>
      </c>
      <c r="BV198" s="13">
        <f t="shared" si="246"/>
        <v>1</v>
      </c>
      <c r="BW198" s="13">
        <f t="shared" si="247"/>
        <v>0</v>
      </c>
      <c r="BX198" s="13">
        <f t="shared" si="217"/>
        <v>1</v>
      </c>
      <c r="BY198" s="16">
        <f t="shared" si="218"/>
        <v>0</v>
      </c>
      <c r="BZ198" s="17">
        <f t="shared" si="219"/>
        <v>0</v>
      </c>
      <c r="CA198" s="16">
        <f t="shared" si="220"/>
        <v>0</v>
      </c>
      <c r="CC198" s="13">
        <f t="shared" si="248"/>
        <v>1</v>
      </c>
      <c r="CD198" s="13">
        <f t="shared" si="249"/>
        <v>0</v>
      </c>
      <c r="CE198" s="13">
        <f t="shared" si="221"/>
        <v>1</v>
      </c>
      <c r="CF198" s="16">
        <f t="shared" si="222"/>
        <v>0</v>
      </c>
      <c r="CG198" s="17">
        <f t="shared" si="223"/>
        <v>0</v>
      </c>
      <c r="CH198" s="16">
        <f t="shared" si="224"/>
        <v>0</v>
      </c>
      <c r="CJ198" s="13">
        <f t="shared" si="250"/>
        <v>1</v>
      </c>
      <c r="CK198" s="13">
        <f t="shared" si="251"/>
        <v>0</v>
      </c>
      <c r="CL198" s="13">
        <f t="shared" si="225"/>
        <v>1</v>
      </c>
      <c r="CM198" s="16">
        <f t="shared" si="226"/>
        <v>0</v>
      </c>
      <c r="CN198" s="17">
        <f t="shared" si="227"/>
        <v>0</v>
      </c>
      <c r="CO198" s="16">
        <f t="shared" si="228"/>
        <v>0</v>
      </c>
      <c r="CQ198" s="16">
        <f t="shared" si="252"/>
        <v>0</v>
      </c>
      <c r="CR198" s="16">
        <f>CQ198-ROUNDDOWN(コマンド生成ツール!$D$25,0)</f>
        <v>0</v>
      </c>
      <c r="CS198" s="16">
        <v>8</v>
      </c>
    </row>
    <row r="199" spans="2:97" x14ac:dyDescent="0.15">
      <c r="B199" s="8">
        <f t="shared" si="253"/>
        <v>166</v>
      </c>
      <c r="C199" s="8">
        <f t="shared" si="174"/>
        <v>1</v>
      </c>
      <c r="D199" s="8">
        <f t="shared" si="175"/>
        <v>66</v>
      </c>
      <c r="E199" s="16">
        <f t="shared" si="176"/>
        <v>914.17637922975018</v>
      </c>
      <c r="F199" s="13">
        <f t="shared" si="177"/>
        <v>0.99284863500138409</v>
      </c>
      <c r="G199" s="13">
        <f t="shared" si="178"/>
        <v>0.11938001497691507</v>
      </c>
      <c r="H199" s="13">
        <f t="shared" si="179"/>
        <v>0.97149682404822302</v>
      </c>
      <c r="I199" s="13">
        <f t="shared" si="180"/>
        <v>0.23705256983254983</v>
      </c>
      <c r="K199" s="13">
        <f t="shared" si="181"/>
        <v>1</v>
      </c>
      <c r="L199" s="13">
        <f t="shared" si="182"/>
        <v>0</v>
      </c>
      <c r="M199" s="13">
        <f t="shared" si="254"/>
        <v>1</v>
      </c>
      <c r="N199" s="16">
        <f t="shared" si="229"/>
        <v>0</v>
      </c>
      <c r="O199" s="17">
        <f t="shared" si="183"/>
        <v>0</v>
      </c>
      <c r="P199" s="16">
        <f t="shared" si="184"/>
        <v>0</v>
      </c>
      <c r="R199" s="13">
        <f t="shared" si="230"/>
        <v>1</v>
      </c>
      <c r="S199" s="13">
        <f t="shared" si="231"/>
        <v>0</v>
      </c>
      <c r="T199" s="13">
        <f t="shared" si="185"/>
        <v>1</v>
      </c>
      <c r="U199" s="16">
        <f t="shared" si="186"/>
        <v>0</v>
      </c>
      <c r="V199" s="17">
        <f t="shared" si="187"/>
        <v>0</v>
      </c>
      <c r="W199" s="16">
        <f t="shared" si="188"/>
        <v>0</v>
      </c>
      <c r="Y199" s="13">
        <f t="shared" si="232"/>
        <v>1</v>
      </c>
      <c r="Z199" s="13">
        <f t="shared" si="233"/>
        <v>0</v>
      </c>
      <c r="AA199" s="13">
        <f t="shared" si="189"/>
        <v>1</v>
      </c>
      <c r="AB199" s="16">
        <f t="shared" si="190"/>
        <v>0</v>
      </c>
      <c r="AC199" s="17">
        <f t="shared" si="191"/>
        <v>0</v>
      </c>
      <c r="AD199" s="16">
        <f t="shared" si="192"/>
        <v>0</v>
      </c>
      <c r="AF199" s="13">
        <f t="shared" si="234"/>
        <v>1</v>
      </c>
      <c r="AG199" s="13">
        <f t="shared" si="235"/>
        <v>0</v>
      </c>
      <c r="AH199" s="13">
        <f t="shared" si="193"/>
        <v>1</v>
      </c>
      <c r="AI199" s="16">
        <f t="shared" si="194"/>
        <v>0</v>
      </c>
      <c r="AJ199" s="17">
        <f t="shared" si="195"/>
        <v>0</v>
      </c>
      <c r="AK199" s="16">
        <f t="shared" si="196"/>
        <v>0</v>
      </c>
      <c r="AM199" s="13">
        <f t="shared" si="236"/>
        <v>1</v>
      </c>
      <c r="AN199" s="13">
        <f t="shared" si="237"/>
        <v>0</v>
      </c>
      <c r="AO199" s="13">
        <f t="shared" si="197"/>
        <v>1</v>
      </c>
      <c r="AP199" s="16">
        <f t="shared" si="198"/>
        <v>0</v>
      </c>
      <c r="AQ199" s="17">
        <f t="shared" si="199"/>
        <v>0</v>
      </c>
      <c r="AR199" s="16">
        <f t="shared" si="200"/>
        <v>0</v>
      </c>
      <c r="AT199" s="13">
        <f t="shared" si="238"/>
        <v>1</v>
      </c>
      <c r="AU199" s="13">
        <f t="shared" si="239"/>
        <v>0</v>
      </c>
      <c r="AV199" s="13">
        <f t="shared" si="201"/>
        <v>1</v>
      </c>
      <c r="AW199" s="16">
        <f t="shared" si="202"/>
        <v>0</v>
      </c>
      <c r="AX199" s="17">
        <f t="shared" si="203"/>
        <v>0</v>
      </c>
      <c r="AY199" s="16">
        <f t="shared" si="204"/>
        <v>0</v>
      </c>
      <c r="BA199" s="13">
        <f t="shared" si="240"/>
        <v>1</v>
      </c>
      <c r="BB199" s="13">
        <f t="shared" si="241"/>
        <v>0</v>
      </c>
      <c r="BC199" s="13">
        <f t="shared" si="205"/>
        <v>1</v>
      </c>
      <c r="BD199" s="16">
        <f t="shared" si="206"/>
        <v>0</v>
      </c>
      <c r="BE199" s="17">
        <f t="shared" si="207"/>
        <v>0</v>
      </c>
      <c r="BF199" s="16">
        <f t="shared" si="208"/>
        <v>0</v>
      </c>
      <c r="BH199" s="13">
        <f t="shared" si="242"/>
        <v>1</v>
      </c>
      <c r="BI199" s="13">
        <f t="shared" si="243"/>
        <v>0</v>
      </c>
      <c r="BJ199" s="13">
        <f t="shared" si="209"/>
        <v>1</v>
      </c>
      <c r="BK199" s="16">
        <f t="shared" si="210"/>
        <v>0</v>
      </c>
      <c r="BL199" s="17">
        <f t="shared" si="211"/>
        <v>0</v>
      </c>
      <c r="BM199" s="16">
        <f t="shared" si="212"/>
        <v>0</v>
      </c>
      <c r="BO199" s="13">
        <f t="shared" si="244"/>
        <v>1</v>
      </c>
      <c r="BP199" s="13">
        <f t="shared" si="245"/>
        <v>0</v>
      </c>
      <c r="BQ199" s="13">
        <f t="shared" si="213"/>
        <v>1</v>
      </c>
      <c r="BR199" s="16">
        <f t="shared" si="214"/>
        <v>0</v>
      </c>
      <c r="BS199" s="17">
        <f t="shared" si="215"/>
        <v>0</v>
      </c>
      <c r="BT199" s="16">
        <f t="shared" si="216"/>
        <v>0</v>
      </c>
      <c r="BV199" s="13">
        <f t="shared" si="246"/>
        <v>1</v>
      </c>
      <c r="BW199" s="13">
        <f t="shared" si="247"/>
        <v>0</v>
      </c>
      <c r="BX199" s="13">
        <f t="shared" si="217"/>
        <v>1</v>
      </c>
      <c r="BY199" s="16">
        <f t="shared" si="218"/>
        <v>0</v>
      </c>
      <c r="BZ199" s="17">
        <f t="shared" si="219"/>
        <v>0</v>
      </c>
      <c r="CA199" s="16">
        <f t="shared" si="220"/>
        <v>0</v>
      </c>
      <c r="CC199" s="13">
        <f t="shared" si="248"/>
        <v>1</v>
      </c>
      <c r="CD199" s="13">
        <f t="shared" si="249"/>
        <v>0</v>
      </c>
      <c r="CE199" s="13">
        <f t="shared" si="221"/>
        <v>1</v>
      </c>
      <c r="CF199" s="16">
        <f t="shared" si="222"/>
        <v>0</v>
      </c>
      <c r="CG199" s="17">
        <f t="shared" si="223"/>
        <v>0</v>
      </c>
      <c r="CH199" s="16">
        <f t="shared" si="224"/>
        <v>0</v>
      </c>
      <c r="CJ199" s="13">
        <f t="shared" si="250"/>
        <v>1</v>
      </c>
      <c r="CK199" s="13">
        <f t="shared" si="251"/>
        <v>0</v>
      </c>
      <c r="CL199" s="13">
        <f t="shared" si="225"/>
        <v>1</v>
      </c>
      <c r="CM199" s="16">
        <f t="shared" si="226"/>
        <v>0</v>
      </c>
      <c r="CN199" s="17">
        <f t="shared" si="227"/>
        <v>0</v>
      </c>
      <c r="CO199" s="16">
        <f t="shared" si="228"/>
        <v>0</v>
      </c>
      <c r="CQ199" s="16">
        <f t="shared" si="252"/>
        <v>0</v>
      </c>
      <c r="CR199" s="16">
        <f>CQ199-ROUNDDOWN(コマンド生成ツール!$D$25,0)</f>
        <v>0</v>
      </c>
      <c r="CS199" s="16">
        <v>8</v>
      </c>
    </row>
    <row r="200" spans="2:97" x14ac:dyDescent="0.15">
      <c r="B200" s="8">
        <f t="shared" si="253"/>
        <v>167</v>
      </c>
      <c r="C200" s="8">
        <f t="shared" si="174"/>
        <v>1</v>
      </c>
      <c r="D200" s="8">
        <f t="shared" si="175"/>
        <v>67</v>
      </c>
      <c r="E200" s="16">
        <f t="shared" si="176"/>
        <v>935.47028257439672</v>
      </c>
      <c r="F200" s="13">
        <f t="shared" si="177"/>
        <v>0.99251202278592787</v>
      </c>
      <c r="G200" s="13">
        <f t="shared" si="178"/>
        <v>0.1221469795999304</v>
      </c>
      <c r="H200" s="13">
        <f t="shared" si="179"/>
        <v>0.97016023074922841</v>
      </c>
      <c r="I200" s="13">
        <f t="shared" si="180"/>
        <v>0.24246469159983677</v>
      </c>
      <c r="K200" s="13">
        <f t="shared" si="181"/>
        <v>1</v>
      </c>
      <c r="L200" s="13">
        <f t="shared" si="182"/>
        <v>0</v>
      </c>
      <c r="M200" s="13">
        <f t="shared" si="254"/>
        <v>1</v>
      </c>
      <c r="N200" s="16">
        <f t="shared" si="229"/>
        <v>0</v>
      </c>
      <c r="O200" s="17">
        <f t="shared" si="183"/>
        <v>0</v>
      </c>
      <c r="P200" s="16">
        <f t="shared" si="184"/>
        <v>0</v>
      </c>
      <c r="R200" s="13">
        <f t="shared" si="230"/>
        <v>1</v>
      </c>
      <c r="S200" s="13">
        <f t="shared" si="231"/>
        <v>0</v>
      </c>
      <c r="T200" s="13">
        <f t="shared" si="185"/>
        <v>1</v>
      </c>
      <c r="U200" s="16">
        <f t="shared" si="186"/>
        <v>0</v>
      </c>
      <c r="V200" s="17">
        <f t="shared" si="187"/>
        <v>0</v>
      </c>
      <c r="W200" s="16">
        <f t="shared" si="188"/>
        <v>0</v>
      </c>
      <c r="Y200" s="13">
        <f t="shared" si="232"/>
        <v>1</v>
      </c>
      <c r="Z200" s="13">
        <f t="shared" si="233"/>
        <v>0</v>
      </c>
      <c r="AA200" s="13">
        <f t="shared" si="189"/>
        <v>1</v>
      </c>
      <c r="AB200" s="16">
        <f t="shared" si="190"/>
        <v>0</v>
      </c>
      <c r="AC200" s="17">
        <f t="shared" si="191"/>
        <v>0</v>
      </c>
      <c r="AD200" s="16">
        <f t="shared" si="192"/>
        <v>0</v>
      </c>
      <c r="AF200" s="13">
        <f t="shared" si="234"/>
        <v>1</v>
      </c>
      <c r="AG200" s="13">
        <f t="shared" si="235"/>
        <v>0</v>
      </c>
      <c r="AH200" s="13">
        <f t="shared" si="193"/>
        <v>1</v>
      </c>
      <c r="AI200" s="16">
        <f t="shared" si="194"/>
        <v>0</v>
      </c>
      <c r="AJ200" s="17">
        <f t="shared" si="195"/>
        <v>0</v>
      </c>
      <c r="AK200" s="16">
        <f t="shared" si="196"/>
        <v>0</v>
      </c>
      <c r="AM200" s="13">
        <f t="shared" si="236"/>
        <v>1</v>
      </c>
      <c r="AN200" s="13">
        <f t="shared" si="237"/>
        <v>0</v>
      </c>
      <c r="AO200" s="13">
        <f t="shared" si="197"/>
        <v>1</v>
      </c>
      <c r="AP200" s="16">
        <f t="shared" si="198"/>
        <v>0</v>
      </c>
      <c r="AQ200" s="17">
        <f t="shared" si="199"/>
        <v>0</v>
      </c>
      <c r="AR200" s="16">
        <f t="shared" si="200"/>
        <v>0</v>
      </c>
      <c r="AT200" s="13">
        <f t="shared" si="238"/>
        <v>1</v>
      </c>
      <c r="AU200" s="13">
        <f t="shared" si="239"/>
        <v>0</v>
      </c>
      <c r="AV200" s="13">
        <f t="shared" si="201"/>
        <v>1</v>
      </c>
      <c r="AW200" s="16">
        <f t="shared" si="202"/>
        <v>0</v>
      </c>
      <c r="AX200" s="17">
        <f t="shared" si="203"/>
        <v>0</v>
      </c>
      <c r="AY200" s="16">
        <f t="shared" si="204"/>
        <v>0</v>
      </c>
      <c r="BA200" s="13">
        <f t="shared" si="240"/>
        <v>1</v>
      </c>
      <c r="BB200" s="13">
        <f t="shared" si="241"/>
        <v>0</v>
      </c>
      <c r="BC200" s="13">
        <f t="shared" si="205"/>
        <v>1</v>
      </c>
      <c r="BD200" s="16">
        <f t="shared" si="206"/>
        <v>0</v>
      </c>
      <c r="BE200" s="17">
        <f t="shared" si="207"/>
        <v>0</v>
      </c>
      <c r="BF200" s="16">
        <f t="shared" si="208"/>
        <v>0</v>
      </c>
      <c r="BH200" s="13">
        <f t="shared" si="242"/>
        <v>1</v>
      </c>
      <c r="BI200" s="13">
        <f t="shared" si="243"/>
        <v>0</v>
      </c>
      <c r="BJ200" s="13">
        <f t="shared" si="209"/>
        <v>1</v>
      </c>
      <c r="BK200" s="16">
        <f t="shared" si="210"/>
        <v>0</v>
      </c>
      <c r="BL200" s="17">
        <f t="shared" si="211"/>
        <v>0</v>
      </c>
      <c r="BM200" s="16">
        <f t="shared" si="212"/>
        <v>0</v>
      </c>
      <c r="BO200" s="13">
        <f t="shared" si="244"/>
        <v>1</v>
      </c>
      <c r="BP200" s="13">
        <f t="shared" si="245"/>
        <v>0</v>
      </c>
      <c r="BQ200" s="13">
        <f t="shared" si="213"/>
        <v>1</v>
      </c>
      <c r="BR200" s="16">
        <f t="shared" si="214"/>
        <v>0</v>
      </c>
      <c r="BS200" s="17">
        <f t="shared" si="215"/>
        <v>0</v>
      </c>
      <c r="BT200" s="16">
        <f t="shared" si="216"/>
        <v>0</v>
      </c>
      <c r="BV200" s="13">
        <f t="shared" si="246"/>
        <v>1</v>
      </c>
      <c r="BW200" s="13">
        <f t="shared" si="247"/>
        <v>0</v>
      </c>
      <c r="BX200" s="13">
        <f t="shared" si="217"/>
        <v>1</v>
      </c>
      <c r="BY200" s="16">
        <f t="shared" si="218"/>
        <v>0</v>
      </c>
      <c r="BZ200" s="17">
        <f t="shared" si="219"/>
        <v>0</v>
      </c>
      <c r="CA200" s="16">
        <f t="shared" si="220"/>
        <v>0</v>
      </c>
      <c r="CC200" s="13">
        <f t="shared" si="248"/>
        <v>1</v>
      </c>
      <c r="CD200" s="13">
        <f t="shared" si="249"/>
        <v>0</v>
      </c>
      <c r="CE200" s="13">
        <f t="shared" si="221"/>
        <v>1</v>
      </c>
      <c r="CF200" s="16">
        <f t="shared" si="222"/>
        <v>0</v>
      </c>
      <c r="CG200" s="17">
        <f t="shared" si="223"/>
        <v>0</v>
      </c>
      <c r="CH200" s="16">
        <f t="shared" si="224"/>
        <v>0</v>
      </c>
      <c r="CJ200" s="13">
        <f t="shared" si="250"/>
        <v>1</v>
      </c>
      <c r="CK200" s="13">
        <f t="shared" si="251"/>
        <v>0</v>
      </c>
      <c r="CL200" s="13">
        <f t="shared" si="225"/>
        <v>1</v>
      </c>
      <c r="CM200" s="16">
        <f t="shared" si="226"/>
        <v>0</v>
      </c>
      <c r="CN200" s="17">
        <f t="shared" si="227"/>
        <v>0</v>
      </c>
      <c r="CO200" s="16">
        <f t="shared" si="228"/>
        <v>0</v>
      </c>
      <c r="CQ200" s="16">
        <f t="shared" si="252"/>
        <v>0</v>
      </c>
      <c r="CR200" s="16">
        <f>CQ200-ROUNDDOWN(コマンド生成ツール!$D$25,0)</f>
        <v>0</v>
      </c>
      <c r="CS200" s="16">
        <v>8</v>
      </c>
    </row>
    <row r="201" spans="2:97" x14ac:dyDescent="0.15">
      <c r="B201" s="8">
        <f t="shared" si="253"/>
        <v>168</v>
      </c>
      <c r="C201" s="8">
        <f t="shared" si="174"/>
        <v>1</v>
      </c>
      <c r="D201" s="8">
        <f t="shared" si="175"/>
        <v>68</v>
      </c>
      <c r="E201" s="16">
        <f t="shared" si="176"/>
        <v>957.26018464527681</v>
      </c>
      <c r="F201" s="13">
        <f t="shared" si="177"/>
        <v>0.99215958714407659</v>
      </c>
      <c r="G201" s="13">
        <f t="shared" si="178"/>
        <v>0.12497741251160356</v>
      </c>
      <c r="H201" s="13">
        <f t="shared" si="179"/>
        <v>0.96876129272380895</v>
      </c>
      <c r="I201" s="13">
        <f t="shared" si="180"/>
        <v>0.24799507599969509</v>
      </c>
      <c r="K201" s="13">
        <f t="shared" si="181"/>
        <v>1</v>
      </c>
      <c r="L201" s="13">
        <f t="shared" si="182"/>
        <v>0</v>
      </c>
      <c r="M201" s="13">
        <f t="shared" si="254"/>
        <v>1</v>
      </c>
      <c r="N201" s="16">
        <f t="shared" si="229"/>
        <v>0</v>
      </c>
      <c r="O201" s="17">
        <f t="shared" si="183"/>
        <v>0</v>
      </c>
      <c r="P201" s="16">
        <f t="shared" si="184"/>
        <v>0</v>
      </c>
      <c r="R201" s="13">
        <f t="shared" si="230"/>
        <v>1</v>
      </c>
      <c r="S201" s="13">
        <f t="shared" si="231"/>
        <v>0</v>
      </c>
      <c r="T201" s="13">
        <f t="shared" si="185"/>
        <v>1</v>
      </c>
      <c r="U201" s="16">
        <f t="shared" si="186"/>
        <v>0</v>
      </c>
      <c r="V201" s="17">
        <f t="shared" si="187"/>
        <v>0</v>
      </c>
      <c r="W201" s="16">
        <f t="shared" si="188"/>
        <v>0</v>
      </c>
      <c r="Y201" s="13">
        <f t="shared" si="232"/>
        <v>1</v>
      </c>
      <c r="Z201" s="13">
        <f t="shared" si="233"/>
        <v>0</v>
      </c>
      <c r="AA201" s="13">
        <f t="shared" si="189"/>
        <v>1</v>
      </c>
      <c r="AB201" s="16">
        <f t="shared" si="190"/>
        <v>0</v>
      </c>
      <c r="AC201" s="17">
        <f t="shared" si="191"/>
        <v>0</v>
      </c>
      <c r="AD201" s="16">
        <f t="shared" si="192"/>
        <v>0</v>
      </c>
      <c r="AF201" s="13">
        <f t="shared" si="234"/>
        <v>1</v>
      </c>
      <c r="AG201" s="13">
        <f t="shared" si="235"/>
        <v>0</v>
      </c>
      <c r="AH201" s="13">
        <f t="shared" si="193"/>
        <v>1</v>
      </c>
      <c r="AI201" s="16">
        <f t="shared" si="194"/>
        <v>0</v>
      </c>
      <c r="AJ201" s="17">
        <f t="shared" si="195"/>
        <v>0</v>
      </c>
      <c r="AK201" s="16">
        <f t="shared" si="196"/>
        <v>0</v>
      </c>
      <c r="AM201" s="13">
        <f t="shared" si="236"/>
        <v>1</v>
      </c>
      <c r="AN201" s="13">
        <f t="shared" si="237"/>
        <v>0</v>
      </c>
      <c r="AO201" s="13">
        <f t="shared" si="197"/>
        <v>1</v>
      </c>
      <c r="AP201" s="16">
        <f t="shared" si="198"/>
        <v>0</v>
      </c>
      <c r="AQ201" s="17">
        <f t="shared" si="199"/>
        <v>0</v>
      </c>
      <c r="AR201" s="16">
        <f t="shared" si="200"/>
        <v>0</v>
      </c>
      <c r="AT201" s="13">
        <f t="shared" si="238"/>
        <v>1</v>
      </c>
      <c r="AU201" s="13">
        <f t="shared" si="239"/>
        <v>0</v>
      </c>
      <c r="AV201" s="13">
        <f t="shared" si="201"/>
        <v>1</v>
      </c>
      <c r="AW201" s="16">
        <f t="shared" si="202"/>
        <v>0</v>
      </c>
      <c r="AX201" s="17">
        <f t="shared" si="203"/>
        <v>0</v>
      </c>
      <c r="AY201" s="16">
        <f t="shared" si="204"/>
        <v>0</v>
      </c>
      <c r="BA201" s="13">
        <f t="shared" si="240"/>
        <v>1</v>
      </c>
      <c r="BB201" s="13">
        <f t="shared" si="241"/>
        <v>0</v>
      </c>
      <c r="BC201" s="13">
        <f t="shared" si="205"/>
        <v>1</v>
      </c>
      <c r="BD201" s="16">
        <f t="shared" si="206"/>
        <v>0</v>
      </c>
      <c r="BE201" s="17">
        <f t="shared" si="207"/>
        <v>0</v>
      </c>
      <c r="BF201" s="16">
        <f t="shared" si="208"/>
        <v>0</v>
      </c>
      <c r="BH201" s="13">
        <f t="shared" si="242"/>
        <v>1</v>
      </c>
      <c r="BI201" s="13">
        <f t="shared" si="243"/>
        <v>0</v>
      </c>
      <c r="BJ201" s="13">
        <f t="shared" si="209"/>
        <v>1</v>
      </c>
      <c r="BK201" s="16">
        <f t="shared" si="210"/>
        <v>0</v>
      </c>
      <c r="BL201" s="17">
        <f t="shared" si="211"/>
        <v>0</v>
      </c>
      <c r="BM201" s="16">
        <f t="shared" si="212"/>
        <v>0</v>
      </c>
      <c r="BO201" s="13">
        <f t="shared" si="244"/>
        <v>1</v>
      </c>
      <c r="BP201" s="13">
        <f t="shared" si="245"/>
        <v>0</v>
      </c>
      <c r="BQ201" s="13">
        <f t="shared" si="213"/>
        <v>1</v>
      </c>
      <c r="BR201" s="16">
        <f t="shared" si="214"/>
        <v>0</v>
      </c>
      <c r="BS201" s="17">
        <f t="shared" si="215"/>
        <v>0</v>
      </c>
      <c r="BT201" s="16">
        <f t="shared" si="216"/>
        <v>0</v>
      </c>
      <c r="BV201" s="13">
        <f t="shared" si="246"/>
        <v>1</v>
      </c>
      <c r="BW201" s="13">
        <f t="shared" si="247"/>
        <v>0</v>
      </c>
      <c r="BX201" s="13">
        <f t="shared" si="217"/>
        <v>1</v>
      </c>
      <c r="BY201" s="16">
        <f t="shared" si="218"/>
        <v>0</v>
      </c>
      <c r="BZ201" s="17">
        <f t="shared" si="219"/>
        <v>0</v>
      </c>
      <c r="CA201" s="16">
        <f t="shared" si="220"/>
        <v>0</v>
      </c>
      <c r="CC201" s="13">
        <f t="shared" si="248"/>
        <v>1</v>
      </c>
      <c r="CD201" s="13">
        <f t="shared" si="249"/>
        <v>0</v>
      </c>
      <c r="CE201" s="13">
        <f t="shared" si="221"/>
        <v>1</v>
      </c>
      <c r="CF201" s="16">
        <f t="shared" si="222"/>
        <v>0</v>
      </c>
      <c r="CG201" s="17">
        <f t="shared" si="223"/>
        <v>0</v>
      </c>
      <c r="CH201" s="16">
        <f t="shared" si="224"/>
        <v>0</v>
      </c>
      <c r="CJ201" s="13">
        <f t="shared" si="250"/>
        <v>1</v>
      </c>
      <c r="CK201" s="13">
        <f t="shared" si="251"/>
        <v>0</v>
      </c>
      <c r="CL201" s="13">
        <f t="shared" si="225"/>
        <v>1</v>
      </c>
      <c r="CM201" s="16">
        <f t="shared" si="226"/>
        <v>0</v>
      </c>
      <c r="CN201" s="17">
        <f t="shared" si="227"/>
        <v>0</v>
      </c>
      <c r="CO201" s="16">
        <f t="shared" si="228"/>
        <v>0</v>
      </c>
      <c r="CQ201" s="16">
        <f t="shared" si="252"/>
        <v>0</v>
      </c>
      <c r="CR201" s="16">
        <f>CQ201-ROUNDDOWN(コマンド生成ツール!$D$25,0)</f>
        <v>0</v>
      </c>
      <c r="CS201" s="16">
        <v>8</v>
      </c>
    </row>
    <row r="202" spans="2:97" x14ac:dyDescent="0.15">
      <c r="B202" s="8">
        <f t="shared" si="253"/>
        <v>169</v>
      </c>
      <c r="C202" s="8">
        <f t="shared" si="174"/>
        <v>1</v>
      </c>
      <c r="D202" s="8">
        <f t="shared" si="175"/>
        <v>69</v>
      </c>
      <c r="E202" s="16">
        <f t="shared" si="176"/>
        <v>979.5576387368925</v>
      </c>
      <c r="F202" s="13">
        <f t="shared" si="177"/>
        <v>0.99179058625637506</v>
      </c>
      <c r="G202" s="13">
        <f t="shared" si="178"/>
        <v>0.1278727219278448</v>
      </c>
      <c r="H202" s="13">
        <f t="shared" si="179"/>
        <v>0.96729713397352812</v>
      </c>
      <c r="I202" s="13">
        <f t="shared" si="180"/>
        <v>0.25364592369403122</v>
      </c>
      <c r="K202" s="13">
        <f t="shared" si="181"/>
        <v>1</v>
      </c>
      <c r="L202" s="13">
        <f t="shared" si="182"/>
        <v>0</v>
      </c>
      <c r="M202" s="13">
        <f t="shared" si="254"/>
        <v>1</v>
      </c>
      <c r="N202" s="16">
        <f t="shared" si="229"/>
        <v>0</v>
      </c>
      <c r="O202" s="17">
        <f t="shared" si="183"/>
        <v>0</v>
      </c>
      <c r="P202" s="16">
        <f t="shared" si="184"/>
        <v>0</v>
      </c>
      <c r="R202" s="13">
        <f t="shared" si="230"/>
        <v>1</v>
      </c>
      <c r="S202" s="13">
        <f t="shared" si="231"/>
        <v>0</v>
      </c>
      <c r="T202" s="13">
        <f t="shared" si="185"/>
        <v>1</v>
      </c>
      <c r="U202" s="16">
        <f t="shared" si="186"/>
        <v>0</v>
      </c>
      <c r="V202" s="17">
        <f t="shared" si="187"/>
        <v>0</v>
      </c>
      <c r="W202" s="16">
        <f t="shared" si="188"/>
        <v>0</v>
      </c>
      <c r="Y202" s="13">
        <f t="shared" si="232"/>
        <v>1</v>
      </c>
      <c r="Z202" s="13">
        <f t="shared" si="233"/>
        <v>0</v>
      </c>
      <c r="AA202" s="13">
        <f t="shared" si="189"/>
        <v>1</v>
      </c>
      <c r="AB202" s="16">
        <f t="shared" si="190"/>
        <v>0</v>
      </c>
      <c r="AC202" s="17">
        <f t="shared" si="191"/>
        <v>0</v>
      </c>
      <c r="AD202" s="16">
        <f t="shared" si="192"/>
        <v>0</v>
      </c>
      <c r="AF202" s="13">
        <f t="shared" si="234"/>
        <v>1</v>
      </c>
      <c r="AG202" s="13">
        <f t="shared" si="235"/>
        <v>0</v>
      </c>
      <c r="AH202" s="13">
        <f t="shared" si="193"/>
        <v>1</v>
      </c>
      <c r="AI202" s="16">
        <f t="shared" si="194"/>
        <v>0</v>
      </c>
      <c r="AJ202" s="17">
        <f t="shared" si="195"/>
        <v>0</v>
      </c>
      <c r="AK202" s="16">
        <f t="shared" si="196"/>
        <v>0</v>
      </c>
      <c r="AM202" s="13">
        <f t="shared" si="236"/>
        <v>1</v>
      </c>
      <c r="AN202" s="13">
        <f t="shared" si="237"/>
        <v>0</v>
      </c>
      <c r="AO202" s="13">
        <f t="shared" si="197"/>
        <v>1</v>
      </c>
      <c r="AP202" s="16">
        <f t="shared" si="198"/>
        <v>0</v>
      </c>
      <c r="AQ202" s="17">
        <f t="shared" si="199"/>
        <v>0</v>
      </c>
      <c r="AR202" s="16">
        <f t="shared" si="200"/>
        <v>0</v>
      </c>
      <c r="AT202" s="13">
        <f t="shared" si="238"/>
        <v>1</v>
      </c>
      <c r="AU202" s="13">
        <f t="shared" si="239"/>
        <v>0</v>
      </c>
      <c r="AV202" s="13">
        <f t="shared" si="201"/>
        <v>1</v>
      </c>
      <c r="AW202" s="16">
        <f t="shared" si="202"/>
        <v>0</v>
      </c>
      <c r="AX202" s="17">
        <f t="shared" si="203"/>
        <v>0</v>
      </c>
      <c r="AY202" s="16">
        <f t="shared" si="204"/>
        <v>0</v>
      </c>
      <c r="BA202" s="13">
        <f t="shared" si="240"/>
        <v>1</v>
      </c>
      <c r="BB202" s="13">
        <f t="shared" si="241"/>
        <v>0</v>
      </c>
      <c r="BC202" s="13">
        <f t="shared" si="205"/>
        <v>1</v>
      </c>
      <c r="BD202" s="16">
        <f t="shared" si="206"/>
        <v>0</v>
      </c>
      <c r="BE202" s="17">
        <f t="shared" si="207"/>
        <v>0</v>
      </c>
      <c r="BF202" s="16">
        <f t="shared" si="208"/>
        <v>0</v>
      </c>
      <c r="BH202" s="13">
        <f t="shared" si="242"/>
        <v>1</v>
      </c>
      <c r="BI202" s="13">
        <f t="shared" si="243"/>
        <v>0</v>
      </c>
      <c r="BJ202" s="13">
        <f t="shared" si="209"/>
        <v>1</v>
      </c>
      <c r="BK202" s="16">
        <f t="shared" si="210"/>
        <v>0</v>
      </c>
      <c r="BL202" s="17">
        <f t="shared" si="211"/>
        <v>0</v>
      </c>
      <c r="BM202" s="16">
        <f t="shared" si="212"/>
        <v>0</v>
      </c>
      <c r="BO202" s="13">
        <f t="shared" si="244"/>
        <v>1</v>
      </c>
      <c r="BP202" s="13">
        <f t="shared" si="245"/>
        <v>0</v>
      </c>
      <c r="BQ202" s="13">
        <f t="shared" si="213"/>
        <v>1</v>
      </c>
      <c r="BR202" s="16">
        <f t="shared" si="214"/>
        <v>0</v>
      </c>
      <c r="BS202" s="17">
        <f t="shared" si="215"/>
        <v>0</v>
      </c>
      <c r="BT202" s="16">
        <f t="shared" si="216"/>
        <v>0</v>
      </c>
      <c r="BV202" s="13">
        <f t="shared" si="246"/>
        <v>1</v>
      </c>
      <c r="BW202" s="13">
        <f t="shared" si="247"/>
        <v>0</v>
      </c>
      <c r="BX202" s="13">
        <f t="shared" si="217"/>
        <v>1</v>
      </c>
      <c r="BY202" s="16">
        <f t="shared" si="218"/>
        <v>0</v>
      </c>
      <c r="BZ202" s="17">
        <f t="shared" si="219"/>
        <v>0</v>
      </c>
      <c r="CA202" s="16">
        <f t="shared" si="220"/>
        <v>0</v>
      </c>
      <c r="CC202" s="13">
        <f t="shared" si="248"/>
        <v>1</v>
      </c>
      <c r="CD202" s="13">
        <f t="shared" si="249"/>
        <v>0</v>
      </c>
      <c r="CE202" s="13">
        <f t="shared" si="221"/>
        <v>1</v>
      </c>
      <c r="CF202" s="16">
        <f t="shared" si="222"/>
        <v>0</v>
      </c>
      <c r="CG202" s="17">
        <f t="shared" si="223"/>
        <v>0</v>
      </c>
      <c r="CH202" s="16">
        <f t="shared" si="224"/>
        <v>0</v>
      </c>
      <c r="CJ202" s="13">
        <f t="shared" si="250"/>
        <v>1</v>
      </c>
      <c r="CK202" s="13">
        <f t="shared" si="251"/>
        <v>0</v>
      </c>
      <c r="CL202" s="13">
        <f t="shared" si="225"/>
        <v>1</v>
      </c>
      <c r="CM202" s="16">
        <f t="shared" si="226"/>
        <v>0</v>
      </c>
      <c r="CN202" s="17">
        <f t="shared" si="227"/>
        <v>0</v>
      </c>
      <c r="CO202" s="16">
        <f t="shared" si="228"/>
        <v>0</v>
      </c>
      <c r="CQ202" s="16">
        <f t="shared" si="252"/>
        <v>0</v>
      </c>
      <c r="CR202" s="16">
        <f>CQ202-ROUNDDOWN(コマンド生成ツール!$D$25,0)</f>
        <v>0</v>
      </c>
      <c r="CS202" s="16">
        <v>8</v>
      </c>
    </row>
    <row r="203" spans="2:97" x14ac:dyDescent="0.15">
      <c r="B203" s="8">
        <f t="shared" si="253"/>
        <v>170</v>
      </c>
      <c r="C203" s="8">
        <f t="shared" si="174"/>
        <v>1</v>
      </c>
      <c r="D203" s="8">
        <f t="shared" si="175"/>
        <v>70</v>
      </c>
      <c r="E203" s="16">
        <f t="shared" si="176"/>
        <v>1002.3744672545446</v>
      </c>
      <c r="F203" s="13">
        <f t="shared" si="177"/>
        <v>0.99140424371980307</v>
      </c>
      <c r="G203" s="13">
        <f t="shared" si="178"/>
        <v>0.13083434386416026</v>
      </c>
      <c r="H203" s="13">
        <f t="shared" si="179"/>
        <v>0.96576474893126929</v>
      </c>
      <c r="I203" s="13">
        <f t="shared" si="180"/>
        <v>0.25941944746244894</v>
      </c>
      <c r="K203" s="13">
        <f t="shared" si="181"/>
        <v>1</v>
      </c>
      <c r="L203" s="13">
        <f t="shared" si="182"/>
        <v>0</v>
      </c>
      <c r="M203" s="13">
        <f t="shared" si="254"/>
        <v>1</v>
      </c>
      <c r="N203" s="16">
        <f t="shared" si="229"/>
        <v>0</v>
      </c>
      <c r="O203" s="17">
        <f t="shared" si="183"/>
        <v>0</v>
      </c>
      <c r="P203" s="16">
        <f t="shared" si="184"/>
        <v>0</v>
      </c>
      <c r="R203" s="13">
        <f t="shared" si="230"/>
        <v>1</v>
      </c>
      <c r="S203" s="13">
        <f t="shared" si="231"/>
        <v>0</v>
      </c>
      <c r="T203" s="13">
        <f t="shared" si="185"/>
        <v>1</v>
      </c>
      <c r="U203" s="16">
        <f t="shared" si="186"/>
        <v>0</v>
      </c>
      <c r="V203" s="17">
        <f t="shared" si="187"/>
        <v>0</v>
      </c>
      <c r="W203" s="16">
        <f t="shared" si="188"/>
        <v>0</v>
      </c>
      <c r="Y203" s="13">
        <f t="shared" si="232"/>
        <v>1</v>
      </c>
      <c r="Z203" s="13">
        <f t="shared" si="233"/>
        <v>0</v>
      </c>
      <c r="AA203" s="13">
        <f t="shared" si="189"/>
        <v>1</v>
      </c>
      <c r="AB203" s="16">
        <f t="shared" si="190"/>
        <v>0</v>
      </c>
      <c r="AC203" s="17">
        <f t="shared" si="191"/>
        <v>0</v>
      </c>
      <c r="AD203" s="16">
        <f t="shared" si="192"/>
        <v>0</v>
      </c>
      <c r="AF203" s="13">
        <f t="shared" si="234"/>
        <v>1</v>
      </c>
      <c r="AG203" s="13">
        <f t="shared" si="235"/>
        <v>0</v>
      </c>
      <c r="AH203" s="13">
        <f t="shared" si="193"/>
        <v>1</v>
      </c>
      <c r="AI203" s="16">
        <f t="shared" si="194"/>
        <v>0</v>
      </c>
      <c r="AJ203" s="17">
        <f t="shared" si="195"/>
        <v>0</v>
      </c>
      <c r="AK203" s="16">
        <f t="shared" si="196"/>
        <v>0</v>
      </c>
      <c r="AM203" s="13">
        <f t="shared" si="236"/>
        <v>1</v>
      </c>
      <c r="AN203" s="13">
        <f t="shared" si="237"/>
        <v>0</v>
      </c>
      <c r="AO203" s="13">
        <f t="shared" si="197"/>
        <v>1</v>
      </c>
      <c r="AP203" s="16">
        <f t="shared" si="198"/>
        <v>0</v>
      </c>
      <c r="AQ203" s="17">
        <f t="shared" si="199"/>
        <v>0</v>
      </c>
      <c r="AR203" s="16">
        <f t="shared" si="200"/>
        <v>0</v>
      </c>
      <c r="AT203" s="13">
        <f t="shared" si="238"/>
        <v>1</v>
      </c>
      <c r="AU203" s="13">
        <f t="shared" si="239"/>
        <v>0</v>
      </c>
      <c r="AV203" s="13">
        <f t="shared" si="201"/>
        <v>1</v>
      </c>
      <c r="AW203" s="16">
        <f t="shared" si="202"/>
        <v>0</v>
      </c>
      <c r="AX203" s="17">
        <f t="shared" si="203"/>
        <v>0</v>
      </c>
      <c r="AY203" s="16">
        <f t="shared" si="204"/>
        <v>0</v>
      </c>
      <c r="BA203" s="13">
        <f t="shared" si="240"/>
        <v>1</v>
      </c>
      <c r="BB203" s="13">
        <f t="shared" si="241"/>
        <v>0</v>
      </c>
      <c r="BC203" s="13">
        <f t="shared" si="205"/>
        <v>1</v>
      </c>
      <c r="BD203" s="16">
        <f t="shared" si="206"/>
        <v>0</v>
      </c>
      <c r="BE203" s="17">
        <f t="shared" si="207"/>
        <v>0</v>
      </c>
      <c r="BF203" s="16">
        <f t="shared" si="208"/>
        <v>0</v>
      </c>
      <c r="BH203" s="13">
        <f t="shared" si="242"/>
        <v>1</v>
      </c>
      <c r="BI203" s="13">
        <f t="shared" si="243"/>
        <v>0</v>
      </c>
      <c r="BJ203" s="13">
        <f t="shared" si="209"/>
        <v>1</v>
      </c>
      <c r="BK203" s="16">
        <f t="shared" si="210"/>
        <v>0</v>
      </c>
      <c r="BL203" s="17">
        <f t="shared" si="211"/>
        <v>0</v>
      </c>
      <c r="BM203" s="16">
        <f t="shared" si="212"/>
        <v>0</v>
      </c>
      <c r="BO203" s="13">
        <f t="shared" si="244"/>
        <v>1</v>
      </c>
      <c r="BP203" s="13">
        <f t="shared" si="245"/>
        <v>0</v>
      </c>
      <c r="BQ203" s="13">
        <f t="shared" si="213"/>
        <v>1</v>
      </c>
      <c r="BR203" s="16">
        <f t="shared" si="214"/>
        <v>0</v>
      </c>
      <c r="BS203" s="17">
        <f t="shared" si="215"/>
        <v>0</v>
      </c>
      <c r="BT203" s="16">
        <f t="shared" si="216"/>
        <v>0</v>
      </c>
      <c r="BV203" s="13">
        <f t="shared" si="246"/>
        <v>1</v>
      </c>
      <c r="BW203" s="13">
        <f t="shared" si="247"/>
        <v>0</v>
      </c>
      <c r="BX203" s="13">
        <f t="shared" si="217"/>
        <v>1</v>
      </c>
      <c r="BY203" s="16">
        <f t="shared" si="218"/>
        <v>0</v>
      </c>
      <c r="BZ203" s="17">
        <f t="shared" si="219"/>
        <v>0</v>
      </c>
      <c r="CA203" s="16">
        <f t="shared" si="220"/>
        <v>0</v>
      </c>
      <c r="CC203" s="13">
        <f t="shared" si="248"/>
        <v>1</v>
      </c>
      <c r="CD203" s="13">
        <f t="shared" si="249"/>
        <v>0</v>
      </c>
      <c r="CE203" s="13">
        <f t="shared" si="221"/>
        <v>1</v>
      </c>
      <c r="CF203" s="16">
        <f t="shared" si="222"/>
        <v>0</v>
      </c>
      <c r="CG203" s="17">
        <f t="shared" si="223"/>
        <v>0</v>
      </c>
      <c r="CH203" s="16">
        <f t="shared" si="224"/>
        <v>0</v>
      </c>
      <c r="CJ203" s="13">
        <f t="shared" si="250"/>
        <v>1</v>
      </c>
      <c r="CK203" s="13">
        <f t="shared" si="251"/>
        <v>0</v>
      </c>
      <c r="CL203" s="13">
        <f t="shared" si="225"/>
        <v>1</v>
      </c>
      <c r="CM203" s="16">
        <f t="shared" si="226"/>
        <v>0</v>
      </c>
      <c r="CN203" s="17">
        <f t="shared" si="227"/>
        <v>0</v>
      </c>
      <c r="CO203" s="16">
        <f t="shared" si="228"/>
        <v>0</v>
      </c>
      <c r="CQ203" s="16">
        <f t="shared" si="252"/>
        <v>0</v>
      </c>
      <c r="CR203" s="16">
        <f>CQ203-ROUNDDOWN(コマンド生成ツール!$D$25,0)</f>
        <v>0</v>
      </c>
      <c r="CS203" s="16">
        <v>8</v>
      </c>
    </row>
    <row r="204" spans="2:97" x14ac:dyDescent="0.15">
      <c r="B204" s="8">
        <f t="shared" si="253"/>
        <v>171</v>
      </c>
      <c r="C204" s="8">
        <f t="shared" si="174"/>
        <v>1</v>
      </c>
      <c r="D204" s="8">
        <f t="shared" si="175"/>
        <v>71</v>
      </c>
      <c r="E204" s="16">
        <f t="shared" si="176"/>
        <v>1025.7227679827299</v>
      </c>
      <c r="F204" s="13">
        <f t="shared" si="177"/>
        <v>0.99099974695423521</v>
      </c>
      <c r="G204" s="13">
        <f t="shared" si="178"/>
        <v>0.13386374242729701</v>
      </c>
      <c r="H204" s="13">
        <f t="shared" si="179"/>
        <v>0.96416099692671653</v>
      </c>
      <c r="I204" s="13">
        <f t="shared" si="180"/>
        <v>0.26531786974359656</v>
      </c>
      <c r="K204" s="13">
        <f t="shared" si="181"/>
        <v>1</v>
      </c>
      <c r="L204" s="13">
        <f t="shared" si="182"/>
        <v>0</v>
      </c>
      <c r="M204" s="13">
        <f t="shared" si="254"/>
        <v>1</v>
      </c>
      <c r="N204" s="16">
        <f t="shared" si="229"/>
        <v>0</v>
      </c>
      <c r="O204" s="17">
        <f t="shared" si="183"/>
        <v>0</v>
      </c>
      <c r="P204" s="16">
        <f t="shared" si="184"/>
        <v>0</v>
      </c>
      <c r="R204" s="13">
        <f t="shared" si="230"/>
        <v>1</v>
      </c>
      <c r="S204" s="13">
        <f t="shared" si="231"/>
        <v>0</v>
      </c>
      <c r="T204" s="13">
        <f t="shared" si="185"/>
        <v>1</v>
      </c>
      <c r="U204" s="16">
        <f t="shared" si="186"/>
        <v>0</v>
      </c>
      <c r="V204" s="17">
        <f t="shared" si="187"/>
        <v>0</v>
      </c>
      <c r="W204" s="16">
        <f t="shared" si="188"/>
        <v>0</v>
      </c>
      <c r="Y204" s="13">
        <f t="shared" si="232"/>
        <v>1</v>
      </c>
      <c r="Z204" s="13">
        <f t="shared" si="233"/>
        <v>0</v>
      </c>
      <c r="AA204" s="13">
        <f t="shared" si="189"/>
        <v>1</v>
      </c>
      <c r="AB204" s="16">
        <f t="shared" si="190"/>
        <v>0</v>
      </c>
      <c r="AC204" s="17">
        <f t="shared" si="191"/>
        <v>0</v>
      </c>
      <c r="AD204" s="16">
        <f t="shared" si="192"/>
        <v>0</v>
      </c>
      <c r="AF204" s="13">
        <f t="shared" si="234"/>
        <v>1</v>
      </c>
      <c r="AG204" s="13">
        <f t="shared" si="235"/>
        <v>0</v>
      </c>
      <c r="AH204" s="13">
        <f t="shared" si="193"/>
        <v>1</v>
      </c>
      <c r="AI204" s="16">
        <f t="shared" si="194"/>
        <v>0</v>
      </c>
      <c r="AJ204" s="17">
        <f t="shared" si="195"/>
        <v>0</v>
      </c>
      <c r="AK204" s="16">
        <f t="shared" si="196"/>
        <v>0</v>
      </c>
      <c r="AM204" s="13">
        <f t="shared" si="236"/>
        <v>1</v>
      </c>
      <c r="AN204" s="13">
        <f t="shared" si="237"/>
        <v>0</v>
      </c>
      <c r="AO204" s="13">
        <f t="shared" si="197"/>
        <v>1</v>
      </c>
      <c r="AP204" s="16">
        <f t="shared" si="198"/>
        <v>0</v>
      </c>
      <c r="AQ204" s="17">
        <f t="shared" si="199"/>
        <v>0</v>
      </c>
      <c r="AR204" s="16">
        <f t="shared" si="200"/>
        <v>0</v>
      </c>
      <c r="AT204" s="13">
        <f t="shared" si="238"/>
        <v>1</v>
      </c>
      <c r="AU204" s="13">
        <f t="shared" si="239"/>
        <v>0</v>
      </c>
      <c r="AV204" s="13">
        <f t="shared" si="201"/>
        <v>1</v>
      </c>
      <c r="AW204" s="16">
        <f t="shared" si="202"/>
        <v>0</v>
      </c>
      <c r="AX204" s="17">
        <f t="shared" si="203"/>
        <v>0</v>
      </c>
      <c r="AY204" s="16">
        <f t="shared" si="204"/>
        <v>0</v>
      </c>
      <c r="BA204" s="13">
        <f t="shared" si="240"/>
        <v>1</v>
      </c>
      <c r="BB204" s="13">
        <f t="shared" si="241"/>
        <v>0</v>
      </c>
      <c r="BC204" s="13">
        <f t="shared" si="205"/>
        <v>1</v>
      </c>
      <c r="BD204" s="16">
        <f t="shared" si="206"/>
        <v>0</v>
      </c>
      <c r="BE204" s="17">
        <f t="shared" si="207"/>
        <v>0</v>
      </c>
      <c r="BF204" s="16">
        <f t="shared" si="208"/>
        <v>0</v>
      </c>
      <c r="BH204" s="13">
        <f t="shared" si="242"/>
        <v>1</v>
      </c>
      <c r="BI204" s="13">
        <f t="shared" si="243"/>
        <v>0</v>
      </c>
      <c r="BJ204" s="13">
        <f t="shared" si="209"/>
        <v>1</v>
      </c>
      <c r="BK204" s="16">
        <f t="shared" si="210"/>
        <v>0</v>
      </c>
      <c r="BL204" s="17">
        <f t="shared" si="211"/>
        <v>0</v>
      </c>
      <c r="BM204" s="16">
        <f t="shared" si="212"/>
        <v>0</v>
      </c>
      <c r="BO204" s="13">
        <f t="shared" si="244"/>
        <v>1</v>
      </c>
      <c r="BP204" s="13">
        <f t="shared" si="245"/>
        <v>0</v>
      </c>
      <c r="BQ204" s="13">
        <f t="shared" si="213"/>
        <v>1</v>
      </c>
      <c r="BR204" s="16">
        <f t="shared" si="214"/>
        <v>0</v>
      </c>
      <c r="BS204" s="17">
        <f t="shared" si="215"/>
        <v>0</v>
      </c>
      <c r="BT204" s="16">
        <f t="shared" si="216"/>
        <v>0</v>
      </c>
      <c r="BV204" s="13">
        <f t="shared" si="246"/>
        <v>1</v>
      </c>
      <c r="BW204" s="13">
        <f t="shared" si="247"/>
        <v>0</v>
      </c>
      <c r="BX204" s="13">
        <f t="shared" si="217"/>
        <v>1</v>
      </c>
      <c r="BY204" s="16">
        <f t="shared" si="218"/>
        <v>0</v>
      </c>
      <c r="BZ204" s="17">
        <f t="shared" si="219"/>
        <v>0</v>
      </c>
      <c r="CA204" s="16">
        <f t="shared" si="220"/>
        <v>0</v>
      </c>
      <c r="CC204" s="13">
        <f t="shared" si="248"/>
        <v>1</v>
      </c>
      <c r="CD204" s="13">
        <f t="shared" si="249"/>
        <v>0</v>
      </c>
      <c r="CE204" s="13">
        <f t="shared" si="221"/>
        <v>1</v>
      </c>
      <c r="CF204" s="16">
        <f t="shared" si="222"/>
        <v>0</v>
      </c>
      <c r="CG204" s="17">
        <f t="shared" si="223"/>
        <v>0</v>
      </c>
      <c r="CH204" s="16">
        <f t="shared" si="224"/>
        <v>0</v>
      </c>
      <c r="CJ204" s="13">
        <f t="shared" si="250"/>
        <v>1</v>
      </c>
      <c r="CK204" s="13">
        <f t="shared" si="251"/>
        <v>0</v>
      </c>
      <c r="CL204" s="13">
        <f t="shared" si="225"/>
        <v>1</v>
      </c>
      <c r="CM204" s="16">
        <f t="shared" si="226"/>
        <v>0</v>
      </c>
      <c r="CN204" s="17">
        <f t="shared" si="227"/>
        <v>0</v>
      </c>
      <c r="CO204" s="16">
        <f t="shared" si="228"/>
        <v>0</v>
      </c>
      <c r="CQ204" s="16">
        <f t="shared" si="252"/>
        <v>0</v>
      </c>
      <c r="CR204" s="16">
        <f>CQ204-ROUNDDOWN(コマンド生成ツール!$D$25,0)</f>
        <v>0</v>
      </c>
      <c r="CS204" s="16">
        <v>8</v>
      </c>
    </row>
    <row r="205" spans="2:97" x14ac:dyDescent="0.15">
      <c r="B205" s="8">
        <f t="shared" si="253"/>
        <v>172</v>
      </c>
      <c r="C205" s="8">
        <f t="shared" si="174"/>
        <v>1</v>
      </c>
      <c r="D205" s="8">
        <f t="shared" si="175"/>
        <v>72</v>
      </c>
      <c r="E205" s="16">
        <f t="shared" si="176"/>
        <v>1049.6149204995452</v>
      </c>
      <c r="F205" s="13">
        <f t="shared" si="177"/>
        <v>0.99057624553729451</v>
      </c>
      <c r="G205" s="13">
        <f t="shared" si="178"/>
        <v>0.13696241008845306</v>
      </c>
      <c r="H205" s="13">
        <f t="shared" si="179"/>
        <v>0.96248259644552481</v>
      </c>
      <c r="I205" s="13">
        <f t="shared" si="180"/>
        <v>0.27134341993031819</v>
      </c>
      <c r="K205" s="13">
        <f t="shared" si="181"/>
        <v>1</v>
      </c>
      <c r="L205" s="13">
        <f t="shared" si="182"/>
        <v>0</v>
      </c>
      <c r="M205" s="13">
        <f t="shared" si="254"/>
        <v>1</v>
      </c>
      <c r="N205" s="16">
        <f t="shared" si="229"/>
        <v>0</v>
      </c>
      <c r="O205" s="17">
        <f t="shared" si="183"/>
        <v>0</v>
      </c>
      <c r="P205" s="16">
        <f t="shared" si="184"/>
        <v>0</v>
      </c>
      <c r="R205" s="13">
        <f t="shared" si="230"/>
        <v>1</v>
      </c>
      <c r="S205" s="13">
        <f t="shared" si="231"/>
        <v>0</v>
      </c>
      <c r="T205" s="13">
        <f t="shared" si="185"/>
        <v>1</v>
      </c>
      <c r="U205" s="16">
        <f t="shared" si="186"/>
        <v>0</v>
      </c>
      <c r="V205" s="17">
        <f t="shared" si="187"/>
        <v>0</v>
      </c>
      <c r="W205" s="16">
        <f t="shared" si="188"/>
        <v>0</v>
      </c>
      <c r="Y205" s="13">
        <f t="shared" si="232"/>
        <v>1</v>
      </c>
      <c r="Z205" s="13">
        <f t="shared" si="233"/>
        <v>0</v>
      </c>
      <c r="AA205" s="13">
        <f>SQRT(Y205^2+Z205^2)</f>
        <v>1</v>
      </c>
      <c r="AB205" s="16">
        <f t="shared" si="190"/>
        <v>0</v>
      </c>
      <c r="AC205" s="17">
        <f t="shared" si="191"/>
        <v>0</v>
      </c>
      <c r="AD205" s="16">
        <f t="shared" si="192"/>
        <v>0</v>
      </c>
      <c r="AF205" s="13">
        <f t="shared" si="234"/>
        <v>1</v>
      </c>
      <c r="AG205" s="13">
        <f t="shared" si="235"/>
        <v>0</v>
      </c>
      <c r="AH205" s="13">
        <f>SQRT(AF205^2+AG205^2)</f>
        <v>1</v>
      </c>
      <c r="AI205" s="16">
        <f t="shared" si="194"/>
        <v>0</v>
      </c>
      <c r="AJ205" s="17">
        <f t="shared" si="195"/>
        <v>0</v>
      </c>
      <c r="AK205" s="16">
        <f t="shared" si="196"/>
        <v>0</v>
      </c>
      <c r="AM205" s="13">
        <f t="shared" si="236"/>
        <v>1</v>
      </c>
      <c r="AN205" s="13">
        <f t="shared" si="237"/>
        <v>0</v>
      </c>
      <c r="AO205" s="13">
        <f>SQRT(AM205^2+AN205^2)</f>
        <v>1</v>
      </c>
      <c r="AP205" s="16">
        <f t="shared" si="198"/>
        <v>0</v>
      </c>
      <c r="AQ205" s="17">
        <f t="shared" si="199"/>
        <v>0</v>
      </c>
      <c r="AR205" s="16">
        <f t="shared" si="200"/>
        <v>0</v>
      </c>
      <c r="AT205" s="13">
        <f t="shared" si="238"/>
        <v>1</v>
      </c>
      <c r="AU205" s="13">
        <f t="shared" si="239"/>
        <v>0</v>
      </c>
      <c r="AV205" s="13">
        <f>SQRT(AT205^2+AU205^2)</f>
        <v>1</v>
      </c>
      <c r="AW205" s="16">
        <f t="shared" si="202"/>
        <v>0</v>
      </c>
      <c r="AX205" s="17">
        <f t="shared" si="203"/>
        <v>0</v>
      </c>
      <c r="AY205" s="16">
        <f t="shared" si="204"/>
        <v>0</v>
      </c>
      <c r="BA205" s="13">
        <f t="shared" si="240"/>
        <v>1</v>
      </c>
      <c r="BB205" s="13">
        <f t="shared" si="241"/>
        <v>0</v>
      </c>
      <c r="BC205" s="13">
        <f>SQRT(BA205^2+BB205^2)</f>
        <v>1</v>
      </c>
      <c r="BD205" s="16">
        <f t="shared" si="206"/>
        <v>0</v>
      </c>
      <c r="BE205" s="17">
        <f t="shared" si="207"/>
        <v>0</v>
      </c>
      <c r="BF205" s="16">
        <f t="shared" si="208"/>
        <v>0</v>
      </c>
      <c r="BH205" s="13">
        <f t="shared" si="242"/>
        <v>1</v>
      </c>
      <c r="BI205" s="13">
        <f t="shared" si="243"/>
        <v>0</v>
      </c>
      <c r="BJ205" s="13">
        <f>SQRT(BH205^2+BI205^2)</f>
        <v>1</v>
      </c>
      <c r="BK205" s="16">
        <f t="shared" si="210"/>
        <v>0</v>
      </c>
      <c r="BL205" s="17">
        <f t="shared" si="211"/>
        <v>0</v>
      </c>
      <c r="BM205" s="16">
        <f t="shared" si="212"/>
        <v>0</v>
      </c>
      <c r="BO205" s="13">
        <f t="shared" si="244"/>
        <v>1</v>
      </c>
      <c r="BP205" s="13">
        <f t="shared" si="245"/>
        <v>0</v>
      </c>
      <c r="BQ205" s="13">
        <f>SQRT(BO205^2+BP205^2)</f>
        <v>1</v>
      </c>
      <c r="BR205" s="16">
        <f t="shared" si="214"/>
        <v>0</v>
      </c>
      <c r="BS205" s="17">
        <f t="shared" si="215"/>
        <v>0</v>
      </c>
      <c r="BT205" s="16">
        <f t="shared" si="216"/>
        <v>0</v>
      </c>
      <c r="BV205" s="13">
        <f t="shared" si="246"/>
        <v>1</v>
      </c>
      <c r="BW205" s="13">
        <f t="shared" si="247"/>
        <v>0</v>
      </c>
      <c r="BX205" s="13">
        <f>SQRT(BV205^2+BW205^2)</f>
        <v>1</v>
      </c>
      <c r="BY205" s="16">
        <f t="shared" si="218"/>
        <v>0</v>
      </c>
      <c r="BZ205" s="17">
        <f t="shared" si="219"/>
        <v>0</v>
      </c>
      <c r="CA205" s="16">
        <f t="shared" si="220"/>
        <v>0</v>
      </c>
      <c r="CC205" s="13">
        <f t="shared" si="248"/>
        <v>1</v>
      </c>
      <c r="CD205" s="13">
        <f t="shared" si="249"/>
        <v>0</v>
      </c>
      <c r="CE205" s="13">
        <f>SQRT(CC205^2+CD205^2)</f>
        <v>1</v>
      </c>
      <c r="CF205" s="16">
        <f t="shared" si="222"/>
        <v>0</v>
      </c>
      <c r="CG205" s="17">
        <f t="shared" si="223"/>
        <v>0</v>
      </c>
      <c r="CH205" s="16">
        <f t="shared" si="224"/>
        <v>0</v>
      </c>
      <c r="CJ205" s="13">
        <f t="shared" si="250"/>
        <v>1</v>
      </c>
      <c r="CK205" s="13">
        <f t="shared" si="251"/>
        <v>0</v>
      </c>
      <c r="CL205" s="13">
        <f>SQRT(CJ205^2+CK205^2)</f>
        <v>1</v>
      </c>
      <c r="CM205" s="16">
        <f t="shared" si="226"/>
        <v>0</v>
      </c>
      <c r="CN205" s="17">
        <f t="shared" si="227"/>
        <v>0</v>
      </c>
      <c r="CO205" s="16">
        <f t="shared" si="228"/>
        <v>0</v>
      </c>
      <c r="CQ205" s="16">
        <f t="shared" si="252"/>
        <v>0</v>
      </c>
      <c r="CR205" s="16">
        <f>CQ205-ROUNDDOWN(コマンド生成ツール!$D$25,0)</f>
        <v>0</v>
      </c>
      <c r="CS205" s="16">
        <v>8</v>
      </c>
    </row>
    <row r="206" spans="2:97" x14ac:dyDescent="0.15">
      <c r="B206" s="8">
        <f t="shared" si="253"/>
        <v>173</v>
      </c>
      <c r="C206" s="8">
        <f t="shared" si="174"/>
        <v>1</v>
      </c>
      <c r="D206" s="8">
        <f t="shared" si="175"/>
        <v>73</v>
      </c>
      <c r="E206" s="16">
        <f t="shared" si="176"/>
        <v>1074.0635927405058</v>
      </c>
      <c r="F206" s="13">
        <f t="shared" si="177"/>
        <v>0.99013284946456082</v>
      </c>
      <c r="G206" s="13">
        <f t="shared" si="178"/>
        <v>0.14013186793584603</v>
      </c>
      <c r="H206" s="13">
        <f t="shared" si="179"/>
        <v>0.96072611917762119</v>
      </c>
      <c r="I206" s="13">
        <f t="shared" si="180"/>
        <v>0.27749833140022151</v>
      </c>
      <c r="K206" s="13">
        <f t="shared" si="181"/>
        <v>1</v>
      </c>
      <c r="L206" s="13">
        <f t="shared" si="182"/>
        <v>0</v>
      </c>
      <c r="M206" s="13">
        <f t="shared" si="254"/>
        <v>1</v>
      </c>
      <c r="N206" s="16">
        <f t="shared" si="229"/>
        <v>0</v>
      </c>
      <c r="O206" s="17">
        <f t="shared" si="183"/>
        <v>0</v>
      </c>
      <c r="P206" s="16">
        <f t="shared" si="184"/>
        <v>0</v>
      </c>
      <c r="R206" s="13">
        <f t="shared" si="230"/>
        <v>1</v>
      </c>
      <c r="S206" s="13">
        <f t="shared" si="231"/>
        <v>0</v>
      </c>
      <c r="T206" s="13">
        <f>SQRT(R206^2+S206^2)</f>
        <v>1</v>
      </c>
      <c r="U206" s="16">
        <f t="shared" si="186"/>
        <v>0</v>
      </c>
      <c r="V206" s="17">
        <f t="shared" si="187"/>
        <v>0</v>
      </c>
      <c r="W206" s="16">
        <f t="shared" si="188"/>
        <v>0</v>
      </c>
      <c r="Y206" s="13">
        <f t="shared" si="232"/>
        <v>1</v>
      </c>
      <c r="Z206" s="13">
        <f t="shared" si="233"/>
        <v>0</v>
      </c>
      <c r="AA206" s="13">
        <f t="shared" ref="AA206:AA269" si="255">SQRT(Y206^2+Z206^2)</f>
        <v>1</v>
      </c>
      <c r="AB206" s="16">
        <f t="shared" si="190"/>
        <v>0</v>
      </c>
      <c r="AC206" s="17">
        <f t="shared" si="191"/>
        <v>0</v>
      </c>
      <c r="AD206" s="16">
        <f t="shared" si="192"/>
        <v>0</v>
      </c>
      <c r="AF206" s="13">
        <f t="shared" si="234"/>
        <v>1</v>
      </c>
      <c r="AG206" s="13">
        <f t="shared" si="235"/>
        <v>0</v>
      </c>
      <c r="AH206" s="13">
        <f t="shared" ref="AH206:AH269" si="256">SQRT(AF206^2+AG206^2)</f>
        <v>1</v>
      </c>
      <c r="AI206" s="16">
        <f t="shared" si="194"/>
        <v>0</v>
      </c>
      <c r="AJ206" s="17">
        <f t="shared" si="195"/>
        <v>0</v>
      </c>
      <c r="AK206" s="16">
        <f t="shared" si="196"/>
        <v>0</v>
      </c>
      <c r="AM206" s="13">
        <f t="shared" si="236"/>
        <v>1</v>
      </c>
      <c r="AN206" s="13">
        <f t="shared" si="237"/>
        <v>0</v>
      </c>
      <c r="AO206" s="13">
        <f t="shared" ref="AO206:AO269" si="257">SQRT(AM206^2+AN206^2)</f>
        <v>1</v>
      </c>
      <c r="AP206" s="16">
        <f t="shared" si="198"/>
        <v>0</v>
      </c>
      <c r="AQ206" s="17">
        <f t="shared" si="199"/>
        <v>0</v>
      </c>
      <c r="AR206" s="16">
        <f t="shared" si="200"/>
        <v>0</v>
      </c>
      <c r="AT206" s="13">
        <f t="shared" si="238"/>
        <v>1</v>
      </c>
      <c r="AU206" s="13">
        <f t="shared" si="239"/>
        <v>0</v>
      </c>
      <c r="AV206" s="13">
        <f t="shared" ref="AV206:AV269" si="258">SQRT(AT206^2+AU206^2)</f>
        <v>1</v>
      </c>
      <c r="AW206" s="16">
        <f t="shared" si="202"/>
        <v>0</v>
      </c>
      <c r="AX206" s="17">
        <f t="shared" si="203"/>
        <v>0</v>
      </c>
      <c r="AY206" s="16">
        <f t="shared" si="204"/>
        <v>0</v>
      </c>
      <c r="BA206" s="13">
        <f t="shared" si="240"/>
        <v>1</v>
      </c>
      <c r="BB206" s="13">
        <f t="shared" si="241"/>
        <v>0</v>
      </c>
      <c r="BC206" s="13">
        <f t="shared" ref="BC206:BC269" si="259">SQRT(BA206^2+BB206^2)</f>
        <v>1</v>
      </c>
      <c r="BD206" s="16">
        <f t="shared" si="206"/>
        <v>0</v>
      </c>
      <c r="BE206" s="17">
        <f t="shared" si="207"/>
        <v>0</v>
      </c>
      <c r="BF206" s="16">
        <f t="shared" si="208"/>
        <v>0</v>
      </c>
      <c r="BH206" s="13">
        <f t="shared" si="242"/>
        <v>1</v>
      </c>
      <c r="BI206" s="13">
        <f t="shared" si="243"/>
        <v>0</v>
      </c>
      <c r="BJ206" s="13">
        <f t="shared" ref="BJ206:BJ269" si="260">SQRT(BH206^2+BI206^2)</f>
        <v>1</v>
      </c>
      <c r="BK206" s="16">
        <f t="shared" si="210"/>
        <v>0</v>
      </c>
      <c r="BL206" s="17">
        <f t="shared" si="211"/>
        <v>0</v>
      </c>
      <c r="BM206" s="16">
        <f t="shared" si="212"/>
        <v>0</v>
      </c>
      <c r="BO206" s="13">
        <f t="shared" si="244"/>
        <v>1</v>
      </c>
      <c r="BP206" s="13">
        <f t="shared" si="245"/>
        <v>0</v>
      </c>
      <c r="BQ206" s="13">
        <f t="shared" ref="BQ206:BQ269" si="261">SQRT(BO206^2+BP206^2)</f>
        <v>1</v>
      </c>
      <c r="BR206" s="16">
        <f t="shared" si="214"/>
        <v>0</v>
      </c>
      <c r="BS206" s="17">
        <f t="shared" si="215"/>
        <v>0</v>
      </c>
      <c r="BT206" s="16">
        <f t="shared" si="216"/>
        <v>0</v>
      </c>
      <c r="BV206" s="13">
        <f t="shared" si="246"/>
        <v>1</v>
      </c>
      <c r="BW206" s="13">
        <f t="shared" si="247"/>
        <v>0</v>
      </c>
      <c r="BX206" s="13">
        <f t="shared" ref="BX206:BX269" si="262">SQRT(BV206^2+BW206^2)</f>
        <v>1</v>
      </c>
      <c r="BY206" s="16">
        <f t="shared" si="218"/>
        <v>0</v>
      </c>
      <c r="BZ206" s="17">
        <f t="shared" si="219"/>
        <v>0</v>
      </c>
      <c r="CA206" s="16">
        <f t="shared" si="220"/>
        <v>0</v>
      </c>
      <c r="CC206" s="13">
        <f t="shared" si="248"/>
        <v>1</v>
      </c>
      <c r="CD206" s="13">
        <f t="shared" si="249"/>
        <v>0</v>
      </c>
      <c r="CE206" s="13">
        <f t="shared" ref="CE206:CE269" si="263">SQRT(CC206^2+CD206^2)</f>
        <v>1</v>
      </c>
      <c r="CF206" s="16">
        <f t="shared" si="222"/>
        <v>0</v>
      </c>
      <c r="CG206" s="17">
        <f t="shared" si="223"/>
        <v>0</v>
      </c>
      <c r="CH206" s="16">
        <f t="shared" si="224"/>
        <v>0</v>
      </c>
      <c r="CJ206" s="13">
        <f t="shared" si="250"/>
        <v>1</v>
      </c>
      <c r="CK206" s="13">
        <f t="shared" si="251"/>
        <v>0</v>
      </c>
      <c r="CL206" s="13">
        <f t="shared" ref="CL206:CL269" si="264">SQRT(CJ206^2+CK206^2)</f>
        <v>1</v>
      </c>
      <c r="CM206" s="16">
        <f t="shared" si="226"/>
        <v>0</v>
      </c>
      <c r="CN206" s="17">
        <f t="shared" si="227"/>
        <v>0</v>
      </c>
      <c r="CO206" s="16">
        <f t="shared" si="228"/>
        <v>0</v>
      </c>
      <c r="CQ206" s="16">
        <f t="shared" si="252"/>
        <v>0</v>
      </c>
      <c r="CR206" s="16">
        <f>CQ206-ROUNDDOWN(コマンド生成ツール!$D$25,0)</f>
        <v>0</v>
      </c>
      <c r="CS206" s="16">
        <v>8</v>
      </c>
    </row>
    <row r="207" spans="2:97" x14ac:dyDescent="0.15">
      <c r="B207" s="8">
        <f t="shared" si="253"/>
        <v>174</v>
      </c>
      <c r="C207" s="8">
        <f t="shared" si="174"/>
        <v>1</v>
      </c>
      <c r="D207" s="8">
        <f t="shared" si="175"/>
        <v>74</v>
      </c>
      <c r="E207" s="16">
        <f t="shared" si="176"/>
        <v>1099.0817477152491</v>
      </c>
      <c r="F207" s="13">
        <f t="shared" si="177"/>
        <v>0.98966862733198413</v>
      </c>
      <c r="G207" s="13">
        <f t="shared" si="178"/>
        <v>0.14337366590425965</v>
      </c>
      <c r="H207" s="13">
        <f t="shared" si="179"/>
        <v>0.95888798385034746</v>
      </c>
      <c r="I207" s="13">
        <f t="shared" si="180"/>
        <v>0.28378483826204631</v>
      </c>
      <c r="K207" s="13">
        <f t="shared" si="181"/>
        <v>1</v>
      </c>
      <c r="L207" s="13">
        <f t="shared" si="182"/>
        <v>0</v>
      </c>
      <c r="M207" s="13">
        <f t="shared" si="254"/>
        <v>1</v>
      </c>
      <c r="N207" s="16">
        <f t="shared" si="229"/>
        <v>0</v>
      </c>
      <c r="O207" s="17">
        <f t="shared" si="183"/>
        <v>0</v>
      </c>
      <c r="P207" s="16">
        <f t="shared" si="184"/>
        <v>0</v>
      </c>
      <c r="R207" s="13">
        <f t="shared" si="230"/>
        <v>1</v>
      </c>
      <c r="S207" s="13">
        <f t="shared" si="231"/>
        <v>0</v>
      </c>
      <c r="T207" s="13">
        <f t="shared" si="185"/>
        <v>1</v>
      </c>
      <c r="U207" s="16">
        <f t="shared" si="186"/>
        <v>0</v>
      </c>
      <c r="V207" s="17">
        <f t="shared" si="187"/>
        <v>0</v>
      </c>
      <c r="W207" s="16">
        <f t="shared" si="188"/>
        <v>0</v>
      </c>
      <c r="Y207" s="13">
        <f t="shared" si="232"/>
        <v>1</v>
      </c>
      <c r="Z207" s="13">
        <f t="shared" si="233"/>
        <v>0</v>
      </c>
      <c r="AA207" s="13">
        <f t="shared" si="255"/>
        <v>1</v>
      </c>
      <c r="AB207" s="16">
        <f t="shared" si="190"/>
        <v>0</v>
      </c>
      <c r="AC207" s="17">
        <f t="shared" si="191"/>
        <v>0</v>
      </c>
      <c r="AD207" s="16">
        <f t="shared" si="192"/>
        <v>0</v>
      </c>
      <c r="AF207" s="13">
        <f t="shared" si="234"/>
        <v>1</v>
      </c>
      <c r="AG207" s="13">
        <f t="shared" si="235"/>
        <v>0</v>
      </c>
      <c r="AH207" s="13">
        <f t="shared" si="256"/>
        <v>1</v>
      </c>
      <c r="AI207" s="16">
        <f t="shared" si="194"/>
        <v>0</v>
      </c>
      <c r="AJ207" s="17">
        <f t="shared" si="195"/>
        <v>0</v>
      </c>
      <c r="AK207" s="16">
        <f t="shared" si="196"/>
        <v>0</v>
      </c>
      <c r="AM207" s="13">
        <f t="shared" si="236"/>
        <v>1</v>
      </c>
      <c r="AN207" s="13">
        <f t="shared" si="237"/>
        <v>0</v>
      </c>
      <c r="AO207" s="13">
        <f t="shared" si="257"/>
        <v>1</v>
      </c>
      <c r="AP207" s="16">
        <f t="shared" si="198"/>
        <v>0</v>
      </c>
      <c r="AQ207" s="17">
        <f t="shared" si="199"/>
        <v>0</v>
      </c>
      <c r="AR207" s="16">
        <f t="shared" si="200"/>
        <v>0</v>
      </c>
      <c r="AT207" s="13">
        <f t="shared" si="238"/>
        <v>1</v>
      </c>
      <c r="AU207" s="13">
        <f t="shared" si="239"/>
        <v>0</v>
      </c>
      <c r="AV207" s="13">
        <f t="shared" si="258"/>
        <v>1</v>
      </c>
      <c r="AW207" s="16">
        <f t="shared" si="202"/>
        <v>0</v>
      </c>
      <c r="AX207" s="17">
        <f t="shared" si="203"/>
        <v>0</v>
      </c>
      <c r="AY207" s="16">
        <f t="shared" si="204"/>
        <v>0</v>
      </c>
      <c r="BA207" s="13">
        <f t="shared" si="240"/>
        <v>1</v>
      </c>
      <c r="BB207" s="13">
        <f t="shared" si="241"/>
        <v>0</v>
      </c>
      <c r="BC207" s="13">
        <f t="shared" si="259"/>
        <v>1</v>
      </c>
      <c r="BD207" s="16">
        <f t="shared" si="206"/>
        <v>0</v>
      </c>
      <c r="BE207" s="17">
        <f t="shared" si="207"/>
        <v>0</v>
      </c>
      <c r="BF207" s="16">
        <f t="shared" si="208"/>
        <v>0</v>
      </c>
      <c r="BH207" s="13">
        <f t="shared" si="242"/>
        <v>1</v>
      </c>
      <c r="BI207" s="13">
        <f t="shared" si="243"/>
        <v>0</v>
      </c>
      <c r="BJ207" s="13">
        <f t="shared" si="260"/>
        <v>1</v>
      </c>
      <c r="BK207" s="16">
        <f t="shared" si="210"/>
        <v>0</v>
      </c>
      <c r="BL207" s="17">
        <f t="shared" si="211"/>
        <v>0</v>
      </c>
      <c r="BM207" s="16">
        <f t="shared" si="212"/>
        <v>0</v>
      </c>
      <c r="BO207" s="13">
        <f t="shared" si="244"/>
        <v>1</v>
      </c>
      <c r="BP207" s="13">
        <f t="shared" si="245"/>
        <v>0</v>
      </c>
      <c r="BQ207" s="13">
        <f t="shared" si="261"/>
        <v>1</v>
      </c>
      <c r="BR207" s="16">
        <f t="shared" si="214"/>
        <v>0</v>
      </c>
      <c r="BS207" s="17">
        <f t="shared" si="215"/>
        <v>0</v>
      </c>
      <c r="BT207" s="16">
        <f t="shared" si="216"/>
        <v>0</v>
      </c>
      <c r="BV207" s="13">
        <f t="shared" si="246"/>
        <v>1</v>
      </c>
      <c r="BW207" s="13">
        <f t="shared" si="247"/>
        <v>0</v>
      </c>
      <c r="BX207" s="13">
        <f t="shared" si="262"/>
        <v>1</v>
      </c>
      <c r="BY207" s="16">
        <f t="shared" si="218"/>
        <v>0</v>
      </c>
      <c r="BZ207" s="17">
        <f t="shared" si="219"/>
        <v>0</v>
      </c>
      <c r="CA207" s="16">
        <f t="shared" si="220"/>
        <v>0</v>
      </c>
      <c r="CC207" s="13">
        <f t="shared" si="248"/>
        <v>1</v>
      </c>
      <c r="CD207" s="13">
        <f t="shared" si="249"/>
        <v>0</v>
      </c>
      <c r="CE207" s="13">
        <f t="shared" si="263"/>
        <v>1</v>
      </c>
      <c r="CF207" s="16">
        <f t="shared" si="222"/>
        <v>0</v>
      </c>
      <c r="CG207" s="17">
        <f t="shared" si="223"/>
        <v>0</v>
      </c>
      <c r="CH207" s="16">
        <f t="shared" si="224"/>
        <v>0</v>
      </c>
      <c r="CJ207" s="13">
        <f t="shared" si="250"/>
        <v>1</v>
      </c>
      <c r="CK207" s="13">
        <f t="shared" si="251"/>
        <v>0</v>
      </c>
      <c r="CL207" s="13">
        <f t="shared" si="264"/>
        <v>1</v>
      </c>
      <c r="CM207" s="16">
        <f t="shared" si="226"/>
        <v>0</v>
      </c>
      <c r="CN207" s="17">
        <f t="shared" si="227"/>
        <v>0</v>
      </c>
      <c r="CO207" s="16">
        <f t="shared" si="228"/>
        <v>0</v>
      </c>
      <c r="CQ207" s="16">
        <f t="shared" si="252"/>
        <v>0</v>
      </c>
      <c r="CR207" s="16">
        <f>CQ207-ROUNDDOWN(コマンド生成ツール!$D$25,0)</f>
        <v>0</v>
      </c>
      <c r="CS207" s="16">
        <v>8</v>
      </c>
    </row>
    <row r="208" spans="2:97" x14ac:dyDescent="0.15">
      <c r="B208" s="8">
        <f t="shared" si="253"/>
        <v>175</v>
      </c>
      <c r="C208" s="8">
        <f t="shared" si="174"/>
        <v>1</v>
      </c>
      <c r="D208" s="8">
        <f t="shared" si="175"/>
        <v>75</v>
      </c>
      <c r="E208" s="16">
        <f t="shared" si="176"/>
        <v>1124.6826503806983</v>
      </c>
      <c r="F208" s="13">
        <f t="shared" si="177"/>
        <v>0.98918260443723971</v>
      </c>
      <c r="G208" s="13">
        <f t="shared" si="178"/>
        <v>0.14668938297899844</v>
      </c>
      <c r="H208" s="13">
        <f t="shared" si="179"/>
        <v>0.95696444984248141</v>
      </c>
      <c r="I208" s="13">
        <f t="shared" si="180"/>
        <v>0.2902051717969148</v>
      </c>
      <c r="K208" s="13">
        <f t="shared" si="181"/>
        <v>1</v>
      </c>
      <c r="L208" s="13">
        <f t="shared" si="182"/>
        <v>0</v>
      </c>
      <c r="M208" s="13">
        <f t="shared" si="254"/>
        <v>1</v>
      </c>
      <c r="N208" s="16">
        <f t="shared" si="229"/>
        <v>0</v>
      </c>
      <c r="O208" s="17">
        <f t="shared" si="183"/>
        <v>0</v>
      </c>
      <c r="P208" s="16">
        <f t="shared" si="184"/>
        <v>0</v>
      </c>
      <c r="R208" s="13">
        <f t="shared" si="230"/>
        <v>1</v>
      </c>
      <c r="S208" s="13">
        <f t="shared" si="231"/>
        <v>0</v>
      </c>
      <c r="T208" s="13">
        <f t="shared" si="185"/>
        <v>1</v>
      </c>
      <c r="U208" s="16">
        <f t="shared" si="186"/>
        <v>0</v>
      </c>
      <c r="V208" s="17">
        <f t="shared" si="187"/>
        <v>0</v>
      </c>
      <c r="W208" s="16">
        <f t="shared" si="188"/>
        <v>0</v>
      </c>
      <c r="Y208" s="13">
        <f t="shared" si="232"/>
        <v>1</v>
      </c>
      <c r="Z208" s="13">
        <f t="shared" si="233"/>
        <v>0</v>
      </c>
      <c r="AA208" s="13">
        <f t="shared" si="255"/>
        <v>1</v>
      </c>
      <c r="AB208" s="16">
        <f t="shared" si="190"/>
        <v>0</v>
      </c>
      <c r="AC208" s="17">
        <f t="shared" si="191"/>
        <v>0</v>
      </c>
      <c r="AD208" s="16">
        <f t="shared" si="192"/>
        <v>0</v>
      </c>
      <c r="AF208" s="13">
        <f t="shared" si="234"/>
        <v>1</v>
      </c>
      <c r="AG208" s="13">
        <f t="shared" si="235"/>
        <v>0</v>
      </c>
      <c r="AH208" s="13">
        <f t="shared" si="256"/>
        <v>1</v>
      </c>
      <c r="AI208" s="16">
        <f t="shared" si="194"/>
        <v>0</v>
      </c>
      <c r="AJ208" s="17">
        <f t="shared" si="195"/>
        <v>0</v>
      </c>
      <c r="AK208" s="16">
        <f t="shared" si="196"/>
        <v>0</v>
      </c>
      <c r="AM208" s="13">
        <f t="shared" si="236"/>
        <v>1</v>
      </c>
      <c r="AN208" s="13">
        <f t="shared" si="237"/>
        <v>0</v>
      </c>
      <c r="AO208" s="13">
        <f t="shared" si="257"/>
        <v>1</v>
      </c>
      <c r="AP208" s="16">
        <f t="shared" si="198"/>
        <v>0</v>
      </c>
      <c r="AQ208" s="17">
        <f t="shared" si="199"/>
        <v>0</v>
      </c>
      <c r="AR208" s="16">
        <f t="shared" si="200"/>
        <v>0</v>
      </c>
      <c r="AT208" s="13">
        <f t="shared" si="238"/>
        <v>1</v>
      </c>
      <c r="AU208" s="13">
        <f t="shared" si="239"/>
        <v>0</v>
      </c>
      <c r="AV208" s="13">
        <f t="shared" si="258"/>
        <v>1</v>
      </c>
      <c r="AW208" s="16">
        <f t="shared" si="202"/>
        <v>0</v>
      </c>
      <c r="AX208" s="17">
        <f t="shared" si="203"/>
        <v>0</v>
      </c>
      <c r="AY208" s="16">
        <f t="shared" si="204"/>
        <v>0</v>
      </c>
      <c r="BA208" s="13">
        <f t="shared" si="240"/>
        <v>1</v>
      </c>
      <c r="BB208" s="13">
        <f t="shared" si="241"/>
        <v>0</v>
      </c>
      <c r="BC208" s="13">
        <f t="shared" si="259"/>
        <v>1</v>
      </c>
      <c r="BD208" s="16">
        <f t="shared" si="206"/>
        <v>0</v>
      </c>
      <c r="BE208" s="17">
        <f t="shared" si="207"/>
        <v>0</v>
      </c>
      <c r="BF208" s="16">
        <f t="shared" si="208"/>
        <v>0</v>
      </c>
      <c r="BH208" s="13">
        <f t="shared" si="242"/>
        <v>1</v>
      </c>
      <c r="BI208" s="13">
        <f t="shared" si="243"/>
        <v>0</v>
      </c>
      <c r="BJ208" s="13">
        <f t="shared" si="260"/>
        <v>1</v>
      </c>
      <c r="BK208" s="16">
        <f t="shared" si="210"/>
        <v>0</v>
      </c>
      <c r="BL208" s="17">
        <f t="shared" si="211"/>
        <v>0</v>
      </c>
      <c r="BM208" s="16">
        <f t="shared" si="212"/>
        <v>0</v>
      </c>
      <c r="BO208" s="13">
        <f t="shared" si="244"/>
        <v>1</v>
      </c>
      <c r="BP208" s="13">
        <f t="shared" si="245"/>
        <v>0</v>
      </c>
      <c r="BQ208" s="13">
        <f t="shared" si="261"/>
        <v>1</v>
      </c>
      <c r="BR208" s="16">
        <f t="shared" si="214"/>
        <v>0</v>
      </c>
      <c r="BS208" s="17">
        <f t="shared" si="215"/>
        <v>0</v>
      </c>
      <c r="BT208" s="16">
        <f t="shared" si="216"/>
        <v>0</v>
      </c>
      <c r="BV208" s="13">
        <f t="shared" si="246"/>
        <v>1</v>
      </c>
      <c r="BW208" s="13">
        <f t="shared" si="247"/>
        <v>0</v>
      </c>
      <c r="BX208" s="13">
        <f t="shared" si="262"/>
        <v>1</v>
      </c>
      <c r="BY208" s="16">
        <f t="shared" si="218"/>
        <v>0</v>
      </c>
      <c r="BZ208" s="17">
        <f t="shared" si="219"/>
        <v>0</v>
      </c>
      <c r="CA208" s="16">
        <f t="shared" si="220"/>
        <v>0</v>
      </c>
      <c r="CC208" s="13">
        <f t="shared" si="248"/>
        <v>1</v>
      </c>
      <c r="CD208" s="13">
        <f t="shared" si="249"/>
        <v>0</v>
      </c>
      <c r="CE208" s="13">
        <f t="shared" si="263"/>
        <v>1</v>
      </c>
      <c r="CF208" s="16">
        <f t="shared" si="222"/>
        <v>0</v>
      </c>
      <c r="CG208" s="17">
        <f t="shared" si="223"/>
        <v>0</v>
      </c>
      <c r="CH208" s="16">
        <f t="shared" si="224"/>
        <v>0</v>
      </c>
      <c r="CJ208" s="13">
        <f t="shared" si="250"/>
        <v>1</v>
      </c>
      <c r="CK208" s="13">
        <f t="shared" si="251"/>
        <v>0</v>
      </c>
      <c r="CL208" s="13">
        <f t="shared" si="264"/>
        <v>1</v>
      </c>
      <c r="CM208" s="16">
        <f t="shared" si="226"/>
        <v>0</v>
      </c>
      <c r="CN208" s="17">
        <f t="shared" si="227"/>
        <v>0</v>
      </c>
      <c r="CO208" s="16">
        <f t="shared" si="228"/>
        <v>0</v>
      </c>
      <c r="CQ208" s="16">
        <f t="shared" si="252"/>
        <v>0</v>
      </c>
      <c r="CR208" s="16">
        <f>CQ208-ROUNDDOWN(コマンド生成ツール!$D$25,0)</f>
        <v>0</v>
      </c>
      <c r="CS208" s="16">
        <v>8</v>
      </c>
    </row>
    <row r="209" spans="2:97" x14ac:dyDescent="0.15">
      <c r="B209" s="8">
        <f t="shared" si="253"/>
        <v>176</v>
      </c>
      <c r="C209" s="8">
        <f t="shared" si="174"/>
        <v>1</v>
      </c>
      <c r="D209" s="8">
        <f t="shared" si="175"/>
        <v>76</v>
      </c>
      <c r="E209" s="16">
        <f t="shared" si="176"/>
        <v>1150.8798746743144</v>
      </c>
      <c r="F209" s="13">
        <f t="shared" si="177"/>
        <v>0.98867376079664571</v>
      </c>
      <c r="G209" s="13">
        <f t="shared" si="178"/>
        <v>0.15008062737148006</v>
      </c>
      <c r="H209" s="13">
        <f t="shared" si="179"/>
        <v>0.95495161057556588</v>
      </c>
      <c r="I209" s="13">
        <f t="shared" si="180"/>
        <v>0.29676155657216241</v>
      </c>
      <c r="K209" s="13">
        <f t="shared" si="181"/>
        <v>1</v>
      </c>
      <c r="L209" s="13">
        <f t="shared" si="182"/>
        <v>0</v>
      </c>
      <c r="M209" s="13">
        <f t="shared" si="254"/>
        <v>1</v>
      </c>
      <c r="N209" s="16">
        <f t="shared" si="229"/>
        <v>0</v>
      </c>
      <c r="O209" s="17">
        <f t="shared" si="183"/>
        <v>0</v>
      </c>
      <c r="P209" s="16">
        <f t="shared" si="184"/>
        <v>0</v>
      </c>
      <c r="R209" s="13">
        <f t="shared" si="230"/>
        <v>1</v>
      </c>
      <c r="S209" s="13">
        <f t="shared" si="231"/>
        <v>0</v>
      </c>
      <c r="T209" s="13">
        <f t="shared" si="185"/>
        <v>1</v>
      </c>
      <c r="U209" s="16">
        <f t="shared" si="186"/>
        <v>0</v>
      </c>
      <c r="V209" s="17">
        <f t="shared" si="187"/>
        <v>0</v>
      </c>
      <c r="W209" s="16">
        <f t="shared" si="188"/>
        <v>0</v>
      </c>
      <c r="Y209" s="13">
        <f t="shared" si="232"/>
        <v>1</v>
      </c>
      <c r="Z209" s="13">
        <f t="shared" si="233"/>
        <v>0</v>
      </c>
      <c r="AA209" s="13">
        <f t="shared" si="255"/>
        <v>1</v>
      </c>
      <c r="AB209" s="16">
        <f t="shared" si="190"/>
        <v>0</v>
      </c>
      <c r="AC209" s="17">
        <f t="shared" si="191"/>
        <v>0</v>
      </c>
      <c r="AD209" s="16">
        <f t="shared" si="192"/>
        <v>0</v>
      </c>
      <c r="AF209" s="13">
        <f t="shared" si="234"/>
        <v>1</v>
      </c>
      <c r="AG209" s="13">
        <f t="shared" si="235"/>
        <v>0</v>
      </c>
      <c r="AH209" s="13">
        <f t="shared" si="256"/>
        <v>1</v>
      </c>
      <c r="AI209" s="16">
        <f t="shared" si="194"/>
        <v>0</v>
      </c>
      <c r="AJ209" s="17">
        <f t="shared" si="195"/>
        <v>0</v>
      </c>
      <c r="AK209" s="16">
        <f t="shared" si="196"/>
        <v>0</v>
      </c>
      <c r="AM209" s="13">
        <f t="shared" si="236"/>
        <v>1</v>
      </c>
      <c r="AN209" s="13">
        <f t="shared" si="237"/>
        <v>0</v>
      </c>
      <c r="AO209" s="13">
        <f t="shared" si="257"/>
        <v>1</v>
      </c>
      <c r="AP209" s="16">
        <f t="shared" si="198"/>
        <v>0</v>
      </c>
      <c r="AQ209" s="17">
        <f t="shared" si="199"/>
        <v>0</v>
      </c>
      <c r="AR209" s="16">
        <f t="shared" si="200"/>
        <v>0</v>
      </c>
      <c r="AT209" s="13">
        <f t="shared" si="238"/>
        <v>1</v>
      </c>
      <c r="AU209" s="13">
        <f t="shared" si="239"/>
        <v>0</v>
      </c>
      <c r="AV209" s="13">
        <f t="shared" si="258"/>
        <v>1</v>
      </c>
      <c r="AW209" s="16">
        <f t="shared" si="202"/>
        <v>0</v>
      </c>
      <c r="AX209" s="17">
        <f t="shared" si="203"/>
        <v>0</v>
      </c>
      <c r="AY209" s="16">
        <f t="shared" si="204"/>
        <v>0</v>
      </c>
      <c r="BA209" s="13">
        <f t="shared" si="240"/>
        <v>1</v>
      </c>
      <c r="BB209" s="13">
        <f t="shared" si="241"/>
        <v>0</v>
      </c>
      <c r="BC209" s="13">
        <f t="shared" si="259"/>
        <v>1</v>
      </c>
      <c r="BD209" s="16">
        <f t="shared" si="206"/>
        <v>0</v>
      </c>
      <c r="BE209" s="17">
        <f t="shared" si="207"/>
        <v>0</v>
      </c>
      <c r="BF209" s="16">
        <f t="shared" si="208"/>
        <v>0</v>
      </c>
      <c r="BH209" s="13">
        <f t="shared" si="242"/>
        <v>1</v>
      </c>
      <c r="BI209" s="13">
        <f t="shared" si="243"/>
        <v>0</v>
      </c>
      <c r="BJ209" s="13">
        <f t="shared" si="260"/>
        <v>1</v>
      </c>
      <c r="BK209" s="16">
        <f t="shared" si="210"/>
        <v>0</v>
      </c>
      <c r="BL209" s="17">
        <f t="shared" si="211"/>
        <v>0</v>
      </c>
      <c r="BM209" s="16">
        <f t="shared" si="212"/>
        <v>0</v>
      </c>
      <c r="BO209" s="13">
        <f t="shared" si="244"/>
        <v>1</v>
      </c>
      <c r="BP209" s="13">
        <f t="shared" si="245"/>
        <v>0</v>
      </c>
      <c r="BQ209" s="13">
        <f t="shared" si="261"/>
        <v>1</v>
      </c>
      <c r="BR209" s="16">
        <f t="shared" si="214"/>
        <v>0</v>
      </c>
      <c r="BS209" s="17">
        <f t="shared" si="215"/>
        <v>0</v>
      </c>
      <c r="BT209" s="16">
        <f t="shared" si="216"/>
        <v>0</v>
      </c>
      <c r="BV209" s="13">
        <f t="shared" si="246"/>
        <v>1</v>
      </c>
      <c r="BW209" s="13">
        <f t="shared" si="247"/>
        <v>0</v>
      </c>
      <c r="BX209" s="13">
        <f t="shared" si="262"/>
        <v>1</v>
      </c>
      <c r="BY209" s="16">
        <f t="shared" si="218"/>
        <v>0</v>
      </c>
      <c r="BZ209" s="17">
        <f t="shared" si="219"/>
        <v>0</v>
      </c>
      <c r="CA209" s="16">
        <f t="shared" si="220"/>
        <v>0</v>
      </c>
      <c r="CC209" s="13">
        <f t="shared" si="248"/>
        <v>1</v>
      </c>
      <c r="CD209" s="13">
        <f t="shared" si="249"/>
        <v>0</v>
      </c>
      <c r="CE209" s="13">
        <f t="shared" si="263"/>
        <v>1</v>
      </c>
      <c r="CF209" s="16">
        <f t="shared" si="222"/>
        <v>0</v>
      </c>
      <c r="CG209" s="17">
        <f t="shared" si="223"/>
        <v>0</v>
      </c>
      <c r="CH209" s="16">
        <f t="shared" si="224"/>
        <v>0</v>
      </c>
      <c r="CJ209" s="13">
        <f t="shared" si="250"/>
        <v>1</v>
      </c>
      <c r="CK209" s="13">
        <f t="shared" si="251"/>
        <v>0</v>
      </c>
      <c r="CL209" s="13">
        <f t="shared" si="264"/>
        <v>1</v>
      </c>
      <c r="CM209" s="16">
        <f t="shared" si="226"/>
        <v>0</v>
      </c>
      <c r="CN209" s="17">
        <f t="shared" si="227"/>
        <v>0</v>
      </c>
      <c r="CO209" s="16">
        <f t="shared" si="228"/>
        <v>0</v>
      </c>
      <c r="CQ209" s="16">
        <f t="shared" si="252"/>
        <v>0</v>
      </c>
      <c r="CR209" s="16">
        <f>CQ209-ROUNDDOWN(コマンド生成ツール!$D$25,0)</f>
        <v>0</v>
      </c>
      <c r="CS209" s="16">
        <v>8</v>
      </c>
    </row>
    <row r="210" spans="2:97" x14ac:dyDescent="0.15">
      <c r="B210" s="8">
        <f t="shared" si="253"/>
        <v>177</v>
      </c>
      <c r="C210" s="8">
        <f t="shared" si="174"/>
        <v>1</v>
      </c>
      <c r="D210" s="8">
        <f t="shared" si="175"/>
        <v>77</v>
      </c>
      <c r="E210" s="16">
        <f t="shared" si="176"/>
        <v>1177.687310711178</v>
      </c>
      <c r="F210" s="13">
        <f t="shared" si="177"/>
        <v>0.98814102907414836</v>
      </c>
      <c r="G210" s="13">
        <f t="shared" si="178"/>
        <v>0.15354903666348105</v>
      </c>
      <c r="H210" s="13">
        <f t="shared" si="179"/>
        <v>0.95284538667943386</v>
      </c>
      <c r="I210" s="13">
        <f t="shared" si="180"/>
        <v>0.30345620620399261</v>
      </c>
      <c r="K210" s="13">
        <f t="shared" si="181"/>
        <v>1</v>
      </c>
      <c r="L210" s="13">
        <f t="shared" si="182"/>
        <v>0</v>
      </c>
      <c r="M210" s="13">
        <f t="shared" si="254"/>
        <v>1</v>
      </c>
      <c r="N210" s="16">
        <f t="shared" si="229"/>
        <v>0</v>
      </c>
      <c r="O210" s="17">
        <f t="shared" si="183"/>
        <v>0</v>
      </c>
      <c r="P210" s="16">
        <f t="shared" si="184"/>
        <v>0</v>
      </c>
      <c r="R210" s="13">
        <f t="shared" si="230"/>
        <v>1</v>
      </c>
      <c r="S210" s="13">
        <f t="shared" si="231"/>
        <v>0</v>
      </c>
      <c r="T210" s="13">
        <f t="shared" si="185"/>
        <v>1</v>
      </c>
      <c r="U210" s="16">
        <f t="shared" si="186"/>
        <v>0</v>
      </c>
      <c r="V210" s="17">
        <f t="shared" si="187"/>
        <v>0</v>
      </c>
      <c r="W210" s="16">
        <f t="shared" si="188"/>
        <v>0</v>
      </c>
      <c r="Y210" s="13">
        <f t="shared" si="232"/>
        <v>1</v>
      </c>
      <c r="Z210" s="13">
        <f t="shared" si="233"/>
        <v>0</v>
      </c>
      <c r="AA210" s="13">
        <f t="shared" si="255"/>
        <v>1</v>
      </c>
      <c r="AB210" s="16">
        <f t="shared" si="190"/>
        <v>0</v>
      </c>
      <c r="AC210" s="17">
        <f t="shared" si="191"/>
        <v>0</v>
      </c>
      <c r="AD210" s="16">
        <f t="shared" si="192"/>
        <v>0</v>
      </c>
      <c r="AF210" s="13">
        <f t="shared" si="234"/>
        <v>1</v>
      </c>
      <c r="AG210" s="13">
        <f t="shared" si="235"/>
        <v>0</v>
      </c>
      <c r="AH210" s="13">
        <f t="shared" si="256"/>
        <v>1</v>
      </c>
      <c r="AI210" s="16">
        <f t="shared" si="194"/>
        <v>0</v>
      </c>
      <c r="AJ210" s="17">
        <f t="shared" si="195"/>
        <v>0</v>
      </c>
      <c r="AK210" s="16">
        <f t="shared" si="196"/>
        <v>0</v>
      </c>
      <c r="AM210" s="13">
        <f t="shared" si="236"/>
        <v>1</v>
      </c>
      <c r="AN210" s="13">
        <f t="shared" si="237"/>
        <v>0</v>
      </c>
      <c r="AO210" s="13">
        <f t="shared" si="257"/>
        <v>1</v>
      </c>
      <c r="AP210" s="16">
        <f t="shared" si="198"/>
        <v>0</v>
      </c>
      <c r="AQ210" s="17">
        <f t="shared" si="199"/>
        <v>0</v>
      </c>
      <c r="AR210" s="16">
        <f t="shared" si="200"/>
        <v>0</v>
      </c>
      <c r="AT210" s="13">
        <f t="shared" si="238"/>
        <v>1</v>
      </c>
      <c r="AU210" s="13">
        <f t="shared" si="239"/>
        <v>0</v>
      </c>
      <c r="AV210" s="13">
        <f t="shared" si="258"/>
        <v>1</v>
      </c>
      <c r="AW210" s="16">
        <f t="shared" si="202"/>
        <v>0</v>
      </c>
      <c r="AX210" s="17">
        <f t="shared" si="203"/>
        <v>0</v>
      </c>
      <c r="AY210" s="16">
        <f t="shared" si="204"/>
        <v>0</v>
      </c>
      <c r="BA210" s="13">
        <f t="shared" si="240"/>
        <v>1</v>
      </c>
      <c r="BB210" s="13">
        <f t="shared" si="241"/>
        <v>0</v>
      </c>
      <c r="BC210" s="13">
        <f t="shared" si="259"/>
        <v>1</v>
      </c>
      <c r="BD210" s="16">
        <f t="shared" si="206"/>
        <v>0</v>
      </c>
      <c r="BE210" s="17">
        <f t="shared" si="207"/>
        <v>0</v>
      </c>
      <c r="BF210" s="16">
        <f t="shared" si="208"/>
        <v>0</v>
      </c>
      <c r="BH210" s="13">
        <f t="shared" si="242"/>
        <v>1</v>
      </c>
      <c r="BI210" s="13">
        <f t="shared" si="243"/>
        <v>0</v>
      </c>
      <c r="BJ210" s="13">
        <f t="shared" si="260"/>
        <v>1</v>
      </c>
      <c r="BK210" s="16">
        <f t="shared" si="210"/>
        <v>0</v>
      </c>
      <c r="BL210" s="17">
        <f t="shared" si="211"/>
        <v>0</v>
      </c>
      <c r="BM210" s="16">
        <f t="shared" si="212"/>
        <v>0</v>
      </c>
      <c r="BO210" s="13">
        <f t="shared" si="244"/>
        <v>1</v>
      </c>
      <c r="BP210" s="13">
        <f t="shared" si="245"/>
        <v>0</v>
      </c>
      <c r="BQ210" s="13">
        <f t="shared" si="261"/>
        <v>1</v>
      </c>
      <c r="BR210" s="16">
        <f t="shared" si="214"/>
        <v>0</v>
      </c>
      <c r="BS210" s="17">
        <f t="shared" si="215"/>
        <v>0</v>
      </c>
      <c r="BT210" s="16">
        <f t="shared" si="216"/>
        <v>0</v>
      </c>
      <c r="BV210" s="13">
        <f t="shared" si="246"/>
        <v>1</v>
      </c>
      <c r="BW210" s="13">
        <f t="shared" si="247"/>
        <v>0</v>
      </c>
      <c r="BX210" s="13">
        <f t="shared" si="262"/>
        <v>1</v>
      </c>
      <c r="BY210" s="16">
        <f t="shared" si="218"/>
        <v>0</v>
      </c>
      <c r="BZ210" s="17">
        <f t="shared" si="219"/>
        <v>0</v>
      </c>
      <c r="CA210" s="16">
        <f t="shared" si="220"/>
        <v>0</v>
      </c>
      <c r="CC210" s="13">
        <f t="shared" si="248"/>
        <v>1</v>
      </c>
      <c r="CD210" s="13">
        <f t="shared" si="249"/>
        <v>0</v>
      </c>
      <c r="CE210" s="13">
        <f t="shared" si="263"/>
        <v>1</v>
      </c>
      <c r="CF210" s="16">
        <f t="shared" si="222"/>
        <v>0</v>
      </c>
      <c r="CG210" s="17">
        <f t="shared" si="223"/>
        <v>0</v>
      </c>
      <c r="CH210" s="16">
        <f t="shared" si="224"/>
        <v>0</v>
      </c>
      <c r="CJ210" s="13">
        <f t="shared" si="250"/>
        <v>1</v>
      </c>
      <c r="CK210" s="13">
        <f t="shared" si="251"/>
        <v>0</v>
      </c>
      <c r="CL210" s="13">
        <f t="shared" si="264"/>
        <v>1</v>
      </c>
      <c r="CM210" s="16">
        <f t="shared" si="226"/>
        <v>0</v>
      </c>
      <c r="CN210" s="17">
        <f t="shared" si="227"/>
        <v>0</v>
      </c>
      <c r="CO210" s="16">
        <f t="shared" si="228"/>
        <v>0</v>
      </c>
      <c r="CQ210" s="16">
        <f t="shared" si="252"/>
        <v>0</v>
      </c>
      <c r="CR210" s="16">
        <f>CQ210-ROUNDDOWN(コマンド生成ツール!$D$25,0)</f>
        <v>0</v>
      </c>
      <c r="CS210" s="16">
        <v>8</v>
      </c>
    </row>
    <row r="211" spans="2:97" x14ac:dyDescent="0.15">
      <c r="B211" s="8">
        <f t="shared" si="253"/>
        <v>178</v>
      </c>
      <c r="C211" s="8">
        <f t="shared" si="174"/>
        <v>1</v>
      </c>
      <c r="D211" s="8">
        <f t="shared" si="175"/>
        <v>78</v>
      </c>
      <c r="E211" s="16">
        <f t="shared" si="176"/>
        <v>1205.119172148716</v>
      </c>
      <c r="F211" s="13">
        <f t="shared" si="177"/>
        <v>0.98758329241876175</v>
      </c>
      <c r="G211" s="13">
        <f t="shared" si="178"/>
        <v>0.15709627791681932</v>
      </c>
      <c r="H211" s="13">
        <f t="shared" si="179"/>
        <v>0.95064151892936288</v>
      </c>
      <c r="I211" s="13">
        <f t="shared" si="180"/>
        <v>0.31029131874365046</v>
      </c>
      <c r="K211" s="13">
        <f t="shared" si="181"/>
        <v>1</v>
      </c>
      <c r="L211" s="13">
        <f t="shared" si="182"/>
        <v>0</v>
      </c>
      <c r="M211" s="13">
        <f t="shared" si="254"/>
        <v>1</v>
      </c>
      <c r="N211" s="16">
        <f t="shared" si="229"/>
        <v>0</v>
      </c>
      <c r="O211" s="17">
        <f t="shared" si="183"/>
        <v>0</v>
      </c>
      <c r="P211" s="16">
        <f t="shared" si="184"/>
        <v>0</v>
      </c>
      <c r="R211" s="13">
        <f t="shared" si="230"/>
        <v>1</v>
      </c>
      <c r="S211" s="13">
        <f t="shared" si="231"/>
        <v>0</v>
      </c>
      <c r="T211" s="13">
        <f t="shared" si="185"/>
        <v>1</v>
      </c>
      <c r="U211" s="16">
        <f t="shared" si="186"/>
        <v>0</v>
      </c>
      <c r="V211" s="17">
        <f t="shared" si="187"/>
        <v>0</v>
      </c>
      <c r="W211" s="16">
        <f t="shared" si="188"/>
        <v>0</v>
      </c>
      <c r="Y211" s="13">
        <f t="shared" si="232"/>
        <v>1</v>
      </c>
      <c r="Z211" s="13">
        <f t="shared" si="233"/>
        <v>0</v>
      </c>
      <c r="AA211" s="13">
        <f t="shared" si="255"/>
        <v>1</v>
      </c>
      <c r="AB211" s="16">
        <f t="shared" si="190"/>
        <v>0</v>
      </c>
      <c r="AC211" s="17">
        <f t="shared" si="191"/>
        <v>0</v>
      </c>
      <c r="AD211" s="16">
        <f t="shared" si="192"/>
        <v>0</v>
      </c>
      <c r="AF211" s="13">
        <f t="shared" si="234"/>
        <v>1</v>
      </c>
      <c r="AG211" s="13">
        <f t="shared" si="235"/>
        <v>0</v>
      </c>
      <c r="AH211" s="13">
        <f t="shared" si="256"/>
        <v>1</v>
      </c>
      <c r="AI211" s="16">
        <f t="shared" si="194"/>
        <v>0</v>
      </c>
      <c r="AJ211" s="17">
        <f t="shared" si="195"/>
        <v>0</v>
      </c>
      <c r="AK211" s="16">
        <f t="shared" si="196"/>
        <v>0</v>
      </c>
      <c r="AM211" s="13">
        <f t="shared" si="236"/>
        <v>1</v>
      </c>
      <c r="AN211" s="13">
        <f t="shared" si="237"/>
        <v>0</v>
      </c>
      <c r="AO211" s="13">
        <f t="shared" si="257"/>
        <v>1</v>
      </c>
      <c r="AP211" s="16">
        <f t="shared" si="198"/>
        <v>0</v>
      </c>
      <c r="AQ211" s="17">
        <f t="shared" si="199"/>
        <v>0</v>
      </c>
      <c r="AR211" s="16">
        <f t="shared" si="200"/>
        <v>0</v>
      </c>
      <c r="AT211" s="13">
        <f t="shared" si="238"/>
        <v>1</v>
      </c>
      <c r="AU211" s="13">
        <f t="shared" si="239"/>
        <v>0</v>
      </c>
      <c r="AV211" s="13">
        <f t="shared" si="258"/>
        <v>1</v>
      </c>
      <c r="AW211" s="16">
        <f t="shared" si="202"/>
        <v>0</v>
      </c>
      <c r="AX211" s="17">
        <f t="shared" si="203"/>
        <v>0</v>
      </c>
      <c r="AY211" s="16">
        <f t="shared" si="204"/>
        <v>0</v>
      </c>
      <c r="BA211" s="13">
        <f t="shared" si="240"/>
        <v>1</v>
      </c>
      <c r="BB211" s="13">
        <f t="shared" si="241"/>
        <v>0</v>
      </c>
      <c r="BC211" s="13">
        <f t="shared" si="259"/>
        <v>1</v>
      </c>
      <c r="BD211" s="16">
        <f t="shared" si="206"/>
        <v>0</v>
      </c>
      <c r="BE211" s="17">
        <f t="shared" si="207"/>
        <v>0</v>
      </c>
      <c r="BF211" s="16">
        <f t="shared" si="208"/>
        <v>0</v>
      </c>
      <c r="BH211" s="13">
        <f t="shared" si="242"/>
        <v>1</v>
      </c>
      <c r="BI211" s="13">
        <f t="shared" si="243"/>
        <v>0</v>
      </c>
      <c r="BJ211" s="13">
        <f t="shared" si="260"/>
        <v>1</v>
      </c>
      <c r="BK211" s="16">
        <f t="shared" si="210"/>
        <v>0</v>
      </c>
      <c r="BL211" s="17">
        <f t="shared" si="211"/>
        <v>0</v>
      </c>
      <c r="BM211" s="16">
        <f t="shared" si="212"/>
        <v>0</v>
      </c>
      <c r="BO211" s="13">
        <f t="shared" si="244"/>
        <v>1</v>
      </c>
      <c r="BP211" s="13">
        <f t="shared" si="245"/>
        <v>0</v>
      </c>
      <c r="BQ211" s="13">
        <f t="shared" si="261"/>
        <v>1</v>
      </c>
      <c r="BR211" s="16">
        <f t="shared" si="214"/>
        <v>0</v>
      </c>
      <c r="BS211" s="17">
        <f t="shared" si="215"/>
        <v>0</v>
      </c>
      <c r="BT211" s="16">
        <f t="shared" si="216"/>
        <v>0</v>
      </c>
      <c r="BV211" s="13">
        <f t="shared" si="246"/>
        <v>1</v>
      </c>
      <c r="BW211" s="13">
        <f t="shared" si="247"/>
        <v>0</v>
      </c>
      <c r="BX211" s="13">
        <f t="shared" si="262"/>
        <v>1</v>
      </c>
      <c r="BY211" s="16">
        <f t="shared" si="218"/>
        <v>0</v>
      </c>
      <c r="BZ211" s="17">
        <f t="shared" si="219"/>
        <v>0</v>
      </c>
      <c r="CA211" s="16">
        <f t="shared" si="220"/>
        <v>0</v>
      </c>
      <c r="CC211" s="13">
        <f t="shared" si="248"/>
        <v>1</v>
      </c>
      <c r="CD211" s="13">
        <f t="shared" si="249"/>
        <v>0</v>
      </c>
      <c r="CE211" s="13">
        <f t="shared" si="263"/>
        <v>1</v>
      </c>
      <c r="CF211" s="16">
        <f t="shared" si="222"/>
        <v>0</v>
      </c>
      <c r="CG211" s="17">
        <f t="shared" si="223"/>
        <v>0</v>
      </c>
      <c r="CH211" s="16">
        <f t="shared" si="224"/>
        <v>0</v>
      </c>
      <c r="CJ211" s="13">
        <f t="shared" si="250"/>
        <v>1</v>
      </c>
      <c r="CK211" s="13">
        <f t="shared" si="251"/>
        <v>0</v>
      </c>
      <c r="CL211" s="13">
        <f t="shared" si="264"/>
        <v>1</v>
      </c>
      <c r="CM211" s="16">
        <f t="shared" si="226"/>
        <v>0</v>
      </c>
      <c r="CN211" s="17">
        <f t="shared" si="227"/>
        <v>0</v>
      </c>
      <c r="CO211" s="16">
        <f t="shared" si="228"/>
        <v>0</v>
      </c>
      <c r="CQ211" s="16">
        <f t="shared" si="252"/>
        <v>0</v>
      </c>
      <c r="CR211" s="16">
        <f>CQ211-ROUNDDOWN(コマンド生成ツール!$D$25,0)</f>
        <v>0</v>
      </c>
      <c r="CS211" s="16">
        <v>8</v>
      </c>
    </row>
    <row r="212" spans="2:97" x14ac:dyDescent="0.15">
      <c r="B212" s="8">
        <f t="shared" si="253"/>
        <v>179</v>
      </c>
      <c r="C212" s="8">
        <f t="shared" si="174"/>
        <v>1</v>
      </c>
      <c r="D212" s="8">
        <f t="shared" si="175"/>
        <v>79</v>
      </c>
      <c r="E212" s="16">
        <f t="shared" si="176"/>
        <v>1233.1900037229645</v>
      </c>
      <c r="F212" s="13">
        <f t="shared" si="177"/>
        <v>0.98699938220672656</v>
      </c>
      <c r="G212" s="13">
        <f t="shared" si="178"/>
        <v>0.16072404774500956</v>
      </c>
      <c r="H212" s="13">
        <f t="shared" si="179"/>
        <v>0.94833556095291982</v>
      </c>
      <c r="I212" s="13">
        <f t="shared" si="180"/>
        <v>0.3172690716601777</v>
      </c>
      <c r="K212" s="13">
        <f t="shared" si="181"/>
        <v>1</v>
      </c>
      <c r="L212" s="13">
        <f t="shared" si="182"/>
        <v>0</v>
      </c>
      <c r="M212" s="13">
        <f t="shared" si="254"/>
        <v>1</v>
      </c>
      <c r="N212" s="16">
        <f t="shared" si="229"/>
        <v>0</v>
      </c>
      <c r="O212" s="17">
        <f t="shared" si="183"/>
        <v>0</v>
      </c>
      <c r="P212" s="16">
        <f t="shared" si="184"/>
        <v>0</v>
      </c>
      <c r="R212" s="13">
        <f t="shared" si="230"/>
        <v>1</v>
      </c>
      <c r="S212" s="13">
        <f t="shared" si="231"/>
        <v>0</v>
      </c>
      <c r="T212" s="13">
        <f t="shared" si="185"/>
        <v>1</v>
      </c>
      <c r="U212" s="16">
        <f t="shared" si="186"/>
        <v>0</v>
      </c>
      <c r="V212" s="17">
        <f t="shared" si="187"/>
        <v>0</v>
      </c>
      <c r="W212" s="16">
        <f t="shared" si="188"/>
        <v>0</v>
      </c>
      <c r="Y212" s="13">
        <f t="shared" si="232"/>
        <v>1</v>
      </c>
      <c r="Z212" s="13">
        <f t="shared" si="233"/>
        <v>0</v>
      </c>
      <c r="AA212" s="13">
        <f t="shared" si="255"/>
        <v>1</v>
      </c>
      <c r="AB212" s="16">
        <f t="shared" si="190"/>
        <v>0</v>
      </c>
      <c r="AC212" s="17">
        <f t="shared" si="191"/>
        <v>0</v>
      </c>
      <c r="AD212" s="16">
        <f t="shared" si="192"/>
        <v>0</v>
      </c>
      <c r="AF212" s="13">
        <f t="shared" si="234"/>
        <v>1</v>
      </c>
      <c r="AG212" s="13">
        <f t="shared" si="235"/>
        <v>0</v>
      </c>
      <c r="AH212" s="13">
        <f t="shared" si="256"/>
        <v>1</v>
      </c>
      <c r="AI212" s="16">
        <f t="shared" si="194"/>
        <v>0</v>
      </c>
      <c r="AJ212" s="17">
        <f t="shared" si="195"/>
        <v>0</v>
      </c>
      <c r="AK212" s="16">
        <f t="shared" si="196"/>
        <v>0</v>
      </c>
      <c r="AM212" s="13">
        <f t="shared" si="236"/>
        <v>1</v>
      </c>
      <c r="AN212" s="13">
        <f t="shared" si="237"/>
        <v>0</v>
      </c>
      <c r="AO212" s="13">
        <f t="shared" si="257"/>
        <v>1</v>
      </c>
      <c r="AP212" s="16">
        <f t="shared" si="198"/>
        <v>0</v>
      </c>
      <c r="AQ212" s="17">
        <f t="shared" si="199"/>
        <v>0</v>
      </c>
      <c r="AR212" s="16">
        <f t="shared" si="200"/>
        <v>0</v>
      </c>
      <c r="AT212" s="13">
        <f t="shared" si="238"/>
        <v>1</v>
      </c>
      <c r="AU212" s="13">
        <f t="shared" si="239"/>
        <v>0</v>
      </c>
      <c r="AV212" s="13">
        <f t="shared" si="258"/>
        <v>1</v>
      </c>
      <c r="AW212" s="16">
        <f t="shared" si="202"/>
        <v>0</v>
      </c>
      <c r="AX212" s="17">
        <f t="shared" si="203"/>
        <v>0</v>
      </c>
      <c r="AY212" s="16">
        <f t="shared" si="204"/>
        <v>0</v>
      </c>
      <c r="BA212" s="13">
        <f t="shared" si="240"/>
        <v>1</v>
      </c>
      <c r="BB212" s="13">
        <f t="shared" si="241"/>
        <v>0</v>
      </c>
      <c r="BC212" s="13">
        <f t="shared" si="259"/>
        <v>1</v>
      </c>
      <c r="BD212" s="16">
        <f t="shared" si="206"/>
        <v>0</v>
      </c>
      <c r="BE212" s="17">
        <f t="shared" si="207"/>
        <v>0</v>
      </c>
      <c r="BF212" s="16">
        <f t="shared" si="208"/>
        <v>0</v>
      </c>
      <c r="BH212" s="13">
        <f t="shared" si="242"/>
        <v>1</v>
      </c>
      <c r="BI212" s="13">
        <f t="shared" si="243"/>
        <v>0</v>
      </c>
      <c r="BJ212" s="13">
        <f t="shared" si="260"/>
        <v>1</v>
      </c>
      <c r="BK212" s="16">
        <f t="shared" si="210"/>
        <v>0</v>
      </c>
      <c r="BL212" s="17">
        <f t="shared" si="211"/>
        <v>0</v>
      </c>
      <c r="BM212" s="16">
        <f t="shared" si="212"/>
        <v>0</v>
      </c>
      <c r="BO212" s="13">
        <f t="shared" si="244"/>
        <v>1</v>
      </c>
      <c r="BP212" s="13">
        <f t="shared" si="245"/>
        <v>0</v>
      </c>
      <c r="BQ212" s="13">
        <f t="shared" si="261"/>
        <v>1</v>
      </c>
      <c r="BR212" s="16">
        <f t="shared" si="214"/>
        <v>0</v>
      </c>
      <c r="BS212" s="17">
        <f t="shared" si="215"/>
        <v>0</v>
      </c>
      <c r="BT212" s="16">
        <f t="shared" si="216"/>
        <v>0</v>
      </c>
      <c r="BV212" s="13">
        <f t="shared" si="246"/>
        <v>1</v>
      </c>
      <c r="BW212" s="13">
        <f t="shared" si="247"/>
        <v>0</v>
      </c>
      <c r="BX212" s="13">
        <f t="shared" si="262"/>
        <v>1</v>
      </c>
      <c r="BY212" s="16">
        <f t="shared" si="218"/>
        <v>0</v>
      </c>
      <c r="BZ212" s="17">
        <f t="shared" si="219"/>
        <v>0</v>
      </c>
      <c r="CA212" s="16">
        <f t="shared" si="220"/>
        <v>0</v>
      </c>
      <c r="CC212" s="13">
        <f t="shared" si="248"/>
        <v>1</v>
      </c>
      <c r="CD212" s="13">
        <f t="shared" si="249"/>
        <v>0</v>
      </c>
      <c r="CE212" s="13">
        <f t="shared" si="263"/>
        <v>1</v>
      </c>
      <c r="CF212" s="16">
        <f t="shared" si="222"/>
        <v>0</v>
      </c>
      <c r="CG212" s="17">
        <f t="shared" si="223"/>
        <v>0</v>
      </c>
      <c r="CH212" s="16">
        <f t="shared" si="224"/>
        <v>0</v>
      </c>
      <c r="CJ212" s="13">
        <f t="shared" si="250"/>
        <v>1</v>
      </c>
      <c r="CK212" s="13">
        <f t="shared" si="251"/>
        <v>0</v>
      </c>
      <c r="CL212" s="13">
        <f t="shared" si="264"/>
        <v>1</v>
      </c>
      <c r="CM212" s="16">
        <f t="shared" si="226"/>
        <v>0</v>
      </c>
      <c r="CN212" s="17">
        <f t="shared" si="227"/>
        <v>0</v>
      </c>
      <c r="CO212" s="16">
        <f t="shared" si="228"/>
        <v>0</v>
      </c>
      <c r="CQ212" s="16">
        <f t="shared" si="252"/>
        <v>0</v>
      </c>
      <c r="CR212" s="16">
        <f>CQ212-ROUNDDOWN(コマンド生成ツール!$D$25,0)</f>
        <v>0</v>
      </c>
      <c r="CS212" s="16">
        <v>8</v>
      </c>
    </row>
    <row r="213" spans="2:97" x14ac:dyDescent="0.15">
      <c r="B213" s="8">
        <f t="shared" si="253"/>
        <v>180</v>
      </c>
      <c r="C213" s="8">
        <f t="shared" si="174"/>
        <v>1</v>
      </c>
      <c r="D213" s="8">
        <f t="shared" si="175"/>
        <v>80</v>
      </c>
      <c r="E213" s="16">
        <f t="shared" si="176"/>
        <v>1261.9146889603869</v>
      </c>
      <c r="F213" s="13">
        <f t="shared" si="177"/>
        <v>0.98638807568453613</v>
      </c>
      <c r="G213" s="13">
        <f t="shared" si="178"/>
        <v>0.16443407234316712</v>
      </c>
      <c r="H213" s="13">
        <f t="shared" si="179"/>
        <v>0.94592287170528422</v>
      </c>
      <c r="I213" s="13">
        <f t="shared" si="180"/>
        <v>0.32439161639109682</v>
      </c>
      <c r="K213" s="13">
        <f t="shared" si="181"/>
        <v>1</v>
      </c>
      <c r="L213" s="13">
        <f t="shared" si="182"/>
        <v>0</v>
      </c>
      <c r="M213" s="13">
        <f t="shared" si="254"/>
        <v>1</v>
      </c>
      <c r="N213" s="16">
        <f t="shared" si="229"/>
        <v>0</v>
      </c>
      <c r="O213" s="17">
        <f t="shared" si="183"/>
        <v>0</v>
      </c>
      <c r="P213" s="16">
        <f t="shared" si="184"/>
        <v>0</v>
      </c>
      <c r="R213" s="13">
        <f t="shared" si="230"/>
        <v>1</v>
      </c>
      <c r="S213" s="13">
        <f t="shared" si="231"/>
        <v>0</v>
      </c>
      <c r="T213" s="13">
        <f t="shared" si="185"/>
        <v>1</v>
      </c>
      <c r="U213" s="16">
        <f t="shared" si="186"/>
        <v>0</v>
      </c>
      <c r="V213" s="17">
        <f t="shared" si="187"/>
        <v>0</v>
      </c>
      <c r="W213" s="16">
        <f t="shared" si="188"/>
        <v>0</v>
      </c>
      <c r="Y213" s="13">
        <f t="shared" si="232"/>
        <v>1</v>
      </c>
      <c r="Z213" s="13">
        <f t="shared" si="233"/>
        <v>0</v>
      </c>
      <c r="AA213" s="13">
        <f t="shared" si="255"/>
        <v>1</v>
      </c>
      <c r="AB213" s="16">
        <f t="shared" si="190"/>
        <v>0</v>
      </c>
      <c r="AC213" s="17">
        <f t="shared" si="191"/>
        <v>0</v>
      </c>
      <c r="AD213" s="16">
        <f t="shared" si="192"/>
        <v>0</v>
      </c>
      <c r="AF213" s="13">
        <f t="shared" si="234"/>
        <v>1</v>
      </c>
      <c r="AG213" s="13">
        <f t="shared" si="235"/>
        <v>0</v>
      </c>
      <c r="AH213" s="13">
        <f t="shared" si="256"/>
        <v>1</v>
      </c>
      <c r="AI213" s="16">
        <f t="shared" si="194"/>
        <v>0</v>
      </c>
      <c r="AJ213" s="17">
        <f t="shared" si="195"/>
        <v>0</v>
      </c>
      <c r="AK213" s="16">
        <f t="shared" si="196"/>
        <v>0</v>
      </c>
      <c r="AM213" s="13">
        <f t="shared" si="236"/>
        <v>1</v>
      </c>
      <c r="AN213" s="13">
        <f t="shared" si="237"/>
        <v>0</v>
      </c>
      <c r="AO213" s="13">
        <f t="shared" si="257"/>
        <v>1</v>
      </c>
      <c r="AP213" s="16">
        <f t="shared" si="198"/>
        <v>0</v>
      </c>
      <c r="AQ213" s="17">
        <f t="shared" si="199"/>
        <v>0</v>
      </c>
      <c r="AR213" s="16">
        <f t="shared" si="200"/>
        <v>0</v>
      </c>
      <c r="AT213" s="13">
        <f t="shared" si="238"/>
        <v>1</v>
      </c>
      <c r="AU213" s="13">
        <f t="shared" si="239"/>
        <v>0</v>
      </c>
      <c r="AV213" s="13">
        <f t="shared" si="258"/>
        <v>1</v>
      </c>
      <c r="AW213" s="16">
        <f t="shared" si="202"/>
        <v>0</v>
      </c>
      <c r="AX213" s="17">
        <f t="shared" si="203"/>
        <v>0</v>
      </c>
      <c r="AY213" s="16">
        <f t="shared" si="204"/>
        <v>0</v>
      </c>
      <c r="BA213" s="13">
        <f t="shared" si="240"/>
        <v>1</v>
      </c>
      <c r="BB213" s="13">
        <f t="shared" si="241"/>
        <v>0</v>
      </c>
      <c r="BC213" s="13">
        <f t="shared" si="259"/>
        <v>1</v>
      </c>
      <c r="BD213" s="16">
        <f t="shared" si="206"/>
        <v>0</v>
      </c>
      <c r="BE213" s="17">
        <f t="shared" si="207"/>
        <v>0</v>
      </c>
      <c r="BF213" s="16">
        <f t="shared" si="208"/>
        <v>0</v>
      </c>
      <c r="BH213" s="13">
        <f t="shared" si="242"/>
        <v>1</v>
      </c>
      <c r="BI213" s="13">
        <f t="shared" si="243"/>
        <v>0</v>
      </c>
      <c r="BJ213" s="13">
        <f t="shared" si="260"/>
        <v>1</v>
      </c>
      <c r="BK213" s="16">
        <f t="shared" si="210"/>
        <v>0</v>
      </c>
      <c r="BL213" s="17">
        <f t="shared" si="211"/>
        <v>0</v>
      </c>
      <c r="BM213" s="16">
        <f t="shared" si="212"/>
        <v>0</v>
      </c>
      <c r="BO213" s="13">
        <f t="shared" si="244"/>
        <v>1</v>
      </c>
      <c r="BP213" s="13">
        <f t="shared" si="245"/>
        <v>0</v>
      </c>
      <c r="BQ213" s="13">
        <f t="shared" si="261"/>
        <v>1</v>
      </c>
      <c r="BR213" s="16">
        <f t="shared" si="214"/>
        <v>0</v>
      </c>
      <c r="BS213" s="17">
        <f t="shared" si="215"/>
        <v>0</v>
      </c>
      <c r="BT213" s="16">
        <f t="shared" si="216"/>
        <v>0</v>
      </c>
      <c r="BV213" s="13">
        <f t="shared" si="246"/>
        <v>1</v>
      </c>
      <c r="BW213" s="13">
        <f t="shared" si="247"/>
        <v>0</v>
      </c>
      <c r="BX213" s="13">
        <f t="shared" si="262"/>
        <v>1</v>
      </c>
      <c r="BY213" s="16">
        <f t="shared" si="218"/>
        <v>0</v>
      </c>
      <c r="BZ213" s="17">
        <f t="shared" si="219"/>
        <v>0</v>
      </c>
      <c r="CA213" s="16">
        <f t="shared" si="220"/>
        <v>0</v>
      </c>
      <c r="CC213" s="13">
        <f t="shared" si="248"/>
        <v>1</v>
      </c>
      <c r="CD213" s="13">
        <f t="shared" si="249"/>
        <v>0</v>
      </c>
      <c r="CE213" s="13">
        <f t="shared" si="263"/>
        <v>1</v>
      </c>
      <c r="CF213" s="16">
        <f t="shared" si="222"/>
        <v>0</v>
      </c>
      <c r="CG213" s="17">
        <f t="shared" si="223"/>
        <v>0</v>
      </c>
      <c r="CH213" s="16">
        <f t="shared" si="224"/>
        <v>0</v>
      </c>
      <c r="CJ213" s="13">
        <f t="shared" si="250"/>
        <v>1</v>
      </c>
      <c r="CK213" s="13">
        <f t="shared" si="251"/>
        <v>0</v>
      </c>
      <c r="CL213" s="13">
        <f t="shared" si="264"/>
        <v>1</v>
      </c>
      <c r="CM213" s="16">
        <f t="shared" si="226"/>
        <v>0</v>
      </c>
      <c r="CN213" s="17">
        <f t="shared" si="227"/>
        <v>0</v>
      </c>
      <c r="CO213" s="16">
        <f t="shared" si="228"/>
        <v>0</v>
      </c>
      <c r="CQ213" s="16">
        <f t="shared" si="252"/>
        <v>0</v>
      </c>
      <c r="CR213" s="16">
        <f>CQ213-ROUNDDOWN(コマンド生成ツール!$D$25,0)</f>
        <v>0</v>
      </c>
      <c r="CS213" s="16">
        <v>8</v>
      </c>
    </row>
    <row r="214" spans="2:97" x14ac:dyDescent="0.15">
      <c r="B214" s="8">
        <f t="shared" si="253"/>
        <v>181</v>
      </c>
      <c r="C214" s="8">
        <f t="shared" si="174"/>
        <v>1</v>
      </c>
      <c r="D214" s="8">
        <f t="shared" si="175"/>
        <v>81</v>
      </c>
      <c r="E214" s="16">
        <f t="shared" si="176"/>
        <v>1291.3084580693114</v>
      </c>
      <c r="F214" s="13">
        <f t="shared" si="177"/>
        <v>0.98574809350885351</v>
      </c>
      <c r="G214" s="13">
        <f t="shared" si="178"/>
        <v>0.16822810747214836</v>
      </c>
      <c r="H214" s="13">
        <f t="shared" si="179"/>
        <v>0.94339860771267858</v>
      </c>
      <c r="I214" s="13">
        <f t="shared" si="180"/>
        <v>0.33166107243054549</v>
      </c>
      <c r="K214" s="13">
        <f t="shared" si="181"/>
        <v>1</v>
      </c>
      <c r="L214" s="13">
        <f t="shared" si="182"/>
        <v>0</v>
      </c>
      <c r="M214" s="13">
        <f t="shared" si="254"/>
        <v>1</v>
      </c>
      <c r="N214" s="16">
        <f t="shared" si="229"/>
        <v>0</v>
      </c>
      <c r="O214" s="17">
        <f t="shared" si="183"/>
        <v>0</v>
      </c>
      <c r="P214" s="16">
        <f t="shared" si="184"/>
        <v>0</v>
      </c>
      <c r="R214" s="13">
        <f t="shared" si="230"/>
        <v>1</v>
      </c>
      <c r="S214" s="13">
        <f t="shared" si="231"/>
        <v>0</v>
      </c>
      <c r="T214" s="13">
        <f t="shared" si="185"/>
        <v>1</v>
      </c>
      <c r="U214" s="16">
        <f t="shared" si="186"/>
        <v>0</v>
      </c>
      <c r="V214" s="17">
        <f t="shared" si="187"/>
        <v>0</v>
      </c>
      <c r="W214" s="16">
        <f t="shared" si="188"/>
        <v>0</v>
      </c>
      <c r="Y214" s="13">
        <f t="shared" si="232"/>
        <v>1</v>
      </c>
      <c r="Z214" s="13">
        <f t="shared" si="233"/>
        <v>0</v>
      </c>
      <c r="AA214" s="13">
        <f t="shared" si="255"/>
        <v>1</v>
      </c>
      <c r="AB214" s="16">
        <f t="shared" si="190"/>
        <v>0</v>
      </c>
      <c r="AC214" s="17">
        <f t="shared" si="191"/>
        <v>0</v>
      </c>
      <c r="AD214" s="16">
        <f t="shared" si="192"/>
        <v>0</v>
      </c>
      <c r="AF214" s="13">
        <f t="shared" si="234"/>
        <v>1</v>
      </c>
      <c r="AG214" s="13">
        <f t="shared" si="235"/>
        <v>0</v>
      </c>
      <c r="AH214" s="13">
        <f t="shared" si="256"/>
        <v>1</v>
      </c>
      <c r="AI214" s="16">
        <f t="shared" si="194"/>
        <v>0</v>
      </c>
      <c r="AJ214" s="17">
        <f t="shared" si="195"/>
        <v>0</v>
      </c>
      <c r="AK214" s="16">
        <f t="shared" si="196"/>
        <v>0</v>
      </c>
      <c r="AM214" s="13">
        <f t="shared" si="236"/>
        <v>1</v>
      </c>
      <c r="AN214" s="13">
        <f t="shared" si="237"/>
        <v>0</v>
      </c>
      <c r="AO214" s="13">
        <f t="shared" si="257"/>
        <v>1</v>
      </c>
      <c r="AP214" s="16">
        <f t="shared" si="198"/>
        <v>0</v>
      </c>
      <c r="AQ214" s="17">
        <f t="shared" si="199"/>
        <v>0</v>
      </c>
      <c r="AR214" s="16">
        <f t="shared" si="200"/>
        <v>0</v>
      </c>
      <c r="AT214" s="13">
        <f t="shared" si="238"/>
        <v>1</v>
      </c>
      <c r="AU214" s="13">
        <f t="shared" si="239"/>
        <v>0</v>
      </c>
      <c r="AV214" s="13">
        <f t="shared" si="258"/>
        <v>1</v>
      </c>
      <c r="AW214" s="16">
        <f t="shared" si="202"/>
        <v>0</v>
      </c>
      <c r="AX214" s="17">
        <f t="shared" si="203"/>
        <v>0</v>
      </c>
      <c r="AY214" s="16">
        <f t="shared" si="204"/>
        <v>0</v>
      </c>
      <c r="BA214" s="13">
        <f t="shared" si="240"/>
        <v>1</v>
      </c>
      <c r="BB214" s="13">
        <f t="shared" si="241"/>
        <v>0</v>
      </c>
      <c r="BC214" s="13">
        <f t="shared" si="259"/>
        <v>1</v>
      </c>
      <c r="BD214" s="16">
        <f t="shared" si="206"/>
        <v>0</v>
      </c>
      <c r="BE214" s="17">
        <f t="shared" si="207"/>
        <v>0</v>
      </c>
      <c r="BF214" s="16">
        <f t="shared" si="208"/>
        <v>0</v>
      </c>
      <c r="BH214" s="13">
        <f t="shared" si="242"/>
        <v>1</v>
      </c>
      <c r="BI214" s="13">
        <f t="shared" si="243"/>
        <v>0</v>
      </c>
      <c r="BJ214" s="13">
        <f t="shared" si="260"/>
        <v>1</v>
      </c>
      <c r="BK214" s="16">
        <f t="shared" si="210"/>
        <v>0</v>
      </c>
      <c r="BL214" s="17">
        <f t="shared" si="211"/>
        <v>0</v>
      </c>
      <c r="BM214" s="16">
        <f t="shared" si="212"/>
        <v>0</v>
      </c>
      <c r="BO214" s="13">
        <f t="shared" si="244"/>
        <v>1</v>
      </c>
      <c r="BP214" s="13">
        <f t="shared" si="245"/>
        <v>0</v>
      </c>
      <c r="BQ214" s="13">
        <f t="shared" si="261"/>
        <v>1</v>
      </c>
      <c r="BR214" s="16">
        <f t="shared" si="214"/>
        <v>0</v>
      </c>
      <c r="BS214" s="17">
        <f t="shared" si="215"/>
        <v>0</v>
      </c>
      <c r="BT214" s="16">
        <f t="shared" si="216"/>
        <v>0</v>
      </c>
      <c r="BV214" s="13">
        <f t="shared" si="246"/>
        <v>1</v>
      </c>
      <c r="BW214" s="13">
        <f t="shared" si="247"/>
        <v>0</v>
      </c>
      <c r="BX214" s="13">
        <f t="shared" si="262"/>
        <v>1</v>
      </c>
      <c r="BY214" s="16">
        <f t="shared" si="218"/>
        <v>0</v>
      </c>
      <c r="BZ214" s="17">
        <f t="shared" si="219"/>
        <v>0</v>
      </c>
      <c r="CA214" s="16">
        <f t="shared" si="220"/>
        <v>0</v>
      </c>
      <c r="CC214" s="13">
        <f t="shared" si="248"/>
        <v>1</v>
      </c>
      <c r="CD214" s="13">
        <f t="shared" si="249"/>
        <v>0</v>
      </c>
      <c r="CE214" s="13">
        <f t="shared" si="263"/>
        <v>1</v>
      </c>
      <c r="CF214" s="16">
        <f t="shared" si="222"/>
        <v>0</v>
      </c>
      <c r="CG214" s="17">
        <f t="shared" si="223"/>
        <v>0</v>
      </c>
      <c r="CH214" s="16">
        <f t="shared" si="224"/>
        <v>0</v>
      </c>
      <c r="CJ214" s="13">
        <f t="shared" si="250"/>
        <v>1</v>
      </c>
      <c r="CK214" s="13">
        <f t="shared" si="251"/>
        <v>0</v>
      </c>
      <c r="CL214" s="13">
        <f t="shared" si="264"/>
        <v>1</v>
      </c>
      <c r="CM214" s="16">
        <f t="shared" si="226"/>
        <v>0</v>
      </c>
      <c r="CN214" s="17">
        <f t="shared" si="227"/>
        <v>0</v>
      </c>
      <c r="CO214" s="16">
        <f t="shared" si="228"/>
        <v>0</v>
      </c>
      <c r="CQ214" s="16">
        <f t="shared" si="252"/>
        <v>0</v>
      </c>
      <c r="CR214" s="16">
        <f>CQ214-ROUNDDOWN(コマンド生成ツール!$D$25,0)</f>
        <v>0</v>
      </c>
      <c r="CS214" s="16">
        <v>8</v>
      </c>
    </row>
    <row r="215" spans="2:97" x14ac:dyDescent="0.15">
      <c r="B215" s="8">
        <f t="shared" si="253"/>
        <v>182</v>
      </c>
      <c r="C215" s="8">
        <f t="shared" si="174"/>
        <v>1</v>
      </c>
      <c r="D215" s="8">
        <f t="shared" si="175"/>
        <v>82</v>
      </c>
      <c r="E215" s="16">
        <f t="shared" si="176"/>
        <v>1321.3868960151922</v>
      </c>
      <c r="F215" s="13">
        <f t="shared" si="177"/>
        <v>0.98507809717922512</v>
      </c>
      <c r="G215" s="13">
        <f t="shared" si="178"/>
        <v>0.17210793839261765</v>
      </c>
      <c r="H215" s="13">
        <f t="shared" si="179"/>
        <v>0.9407577150844858</v>
      </c>
      <c r="I215" s="13">
        <f t="shared" si="180"/>
        <v>0.33907952092247823</v>
      </c>
      <c r="K215" s="13">
        <f t="shared" si="181"/>
        <v>1</v>
      </c>
      <c r="L215" s="13">
        <f t="shared" si="182"/>
        <v>0</v>
      </c>
      <c r="M215" s="13">
        <f t="shared" si="254"/>
        <v>1</v>
      </c>
      <c r="N215" s="16">
        <f t="shared" si="229"/>
        <v>0</v>
      </c>
      <c r="O215" s="17">
        <f t="shared" si="183"/>
        <v>0</v>
      </c>
      <c r="P215" s="16">
        <f t="shared" si="184"/>
        <v>0</v>
      </c>
      <c r="R215" s="13">
        <f t="shared" si="230"/>
        <v>1</v>
      </c>
      <c r="S215" s="13">
        <f t="shared" si="231"/>
        <v>0</v>
      </c>
      <c r="T215" s="13">
        <f t="shared" si="185"/>
        <v>1</v>
      </c>
      <c r="U215" s="16">
        <f t="shared" si="186"/>
        <v>0</v>
      </c>
      <c r="V215" s="17">
        <f t="shared" si="187"/>
        <v>0</v>
      </c>
      <c r="W215" s="16">
        <f t="shared" si="188"/>
        <v>0</v>
      </c>
      <c r="Y215" s="13">
        <f t="shared" si="232"/>
        <v>1</v>
      </c>
      <c r="Z215" s="13">
        <f t="shared" si="233"/>
        <v>0</v>
      </c>
      <c r="AA215" s="13">
        <f t="shared" si="255"/>
        <v>1</v>
      </c>
      <c r="AB215" s="16">
        <f t="shared" si="190"/>
        <v>0</v>
      </c>
      <c r="AC215" s="17">
        <f t="shared" si="191"/>
        <v>0</v>
      </c>
      <c r="AD215" s="16">
        <f t="shared" si="192"/>
        <v>0</v>
      </c>
      <c r="AF215" s="13">
        <f t="shared" si="234"/>
        <v>1</v>
      </c>
      <c r="AG215" s="13">
        <f t="shared" si="235"/>
        <v>0</v>
      </c>
      <c r="AH215" s="13">
        <f t="shared" si="256"/>
        <v>1</v>
      </c>
      <c r="AI215" s="16">
        <f t="shared" si="194"/>
        <v>0</v>
      </c>
      <c r="AJ215" s="17">
        <f t="shared" si="195"/>
        <v>0</v>
      </c>
      <c r="AK215" s="16">
        <f t="shared" si="196"/>
        <v>0</v>
      </c>
      <c r="AM215" s="13">
        <f t="shared" si="236"/>
        <v>1</v>
      </c>
      <c r="AN215" s="13">
        <f t="shared" si="237"/>
        <v>0</v>
      </c>
      <c r="AO215" s="13">
        <f t="shared" si="257"/>
        <v>1</v>
      </c>
      <c r="AP215" s="16">
        <f t="shared" si="198"/>
        <v>0</v>
      </c>
      <c r="AQ215" s="17">
        <f t="shared" si="199"/>
        <v>0</v>
      </c>
      <c r="AR215" s="16">
        <f t="shared" si="200"/>
        <v>0</v>
      </c>
      <c r="AT215" s="13">
        <f t="shared" si="238"/>
        <v>1</v>
      </c>
      <c r="AU215" s="13">
        <f t="shared" si="239"/>
        <v>0</v>
      </c>
      <c r="AV215" s="13">
        <f t="shared" si="258"/>
        <v>1</v>
      </c>
      <c r="AW215" s="16">
        <f t="shared" si="202"/>
        <v>0</v>
      </c>
      <c r="AX215" s="17">
        <f t="shared" si="203"/>
        <v>0</v>
      </c>
      <c r="AY215" s="16">
        <f t="shared" si="204"/>
        <v>0</v>
      </c>
      <c r="BA215" s="13">
        <f t="shared" si="240"/>
        <v>1</v>
      </c>
      <c r="BB215" s="13">
        <f t="shared" si="241"/>
        <v>0</v>
      </c>
      <c r="BC215" s="13">
        <f t="shared" si="259"/>
        <v>1</v>
      </c>
      <c r="BD215" s="16">
        <f t="shared" si="206"/>
        <v>0</v>
      </c>
      <c r="BE215" s="17">
        <f t="shared" si="207"/>
        <v>0</v>
      </c>
      <c r="BF215" s="16">
        <f t="shared" si="208"/>
        <v>0</v>
      </c>
      <c r="BH215" s="13">
        <f t="shared" si="242"/>
        <v>1</v>
      </c>
      <c r="BI215" s="13">
        <f t="shared" si="243"/>
        <v>0</v>
      </c>
      <c r="BJ215" s="13">
        <f t="shared" si="260"/>
        <v>1</v>
      </c>
      <c r="BK215" s="16">
        <f t="shared" si="210"/>
        <v>0</v>
      </c>
      <c r="BL215" s="17">
        <f t="shared" si="211"/>
        <v>0</v>
      </c>
      <c r="BM215" s="16">
        <f t="shared" si="212"/>
        <v>0</v>
      </c>
      <c r="BO215" s="13">
        <f t="shared" si="244"/>
        <v>1</v>
      </c>
      <c r="BP215" s="13">
        <f t="shared" si="245"/>
        <v>0</v>
      </c>
      <c r="BQ215" s="13">
        <f t="shared" si="261"/>
        <v>1</v>
      </c>
      <c r="BR215" s="16">
        <f t="shared" si="214"/>
        <v>0</v>
      </c>
      <c r="BS215" s="17">
        <f t="shared" si="215"/>
        <v>0</v>
      </c>
      <c r="BT215" s="16">
        <f t="shared" si="216"/>
        <v>0</v>
      </c>
      <c r="BV215" s="13">
        <f t="shared" si="246"/>
        <v>1</v>
      </c>
      <c r="BW215" s="13">
        <f t="shared" si="247"/>
        <v>0</v>
      </c>
      <c r="BX215" s="13">
        <f t="shared" si="262"/>
        <v>1</v>
      </c>
      <c r="BY215" s="16">
        <f t="shared" si="218"/>
        <v>0</v>
      </c>
      <c r="BZ215" s="17">
        <f t="shared" si="219"/>
        <v>0</v>
      </c>
      <c r="CA215" s="16">
        <f t="shared" si="220"/>
        <v>0</v>
      </c>
      <c r="CC215" s="13">
        <f t="shared" si="248"/>
        <v>1</v>
      </c>
      <c r="CD215" s="13">
        <f t="shared" si="249"/>
        <v>0</v>
      </c>
      <c r="CE215" s="13">
        <f t="shared" si="263"/>
        <v>1</v>
      </c>
      <c r="CF215" s="16">
        <f t="shared" si="222"/>
        <v>0</v>
      </c>
      <c r="CG215" s="17">
        <f t="shared" si="223"/>
        <v>0</v>
      </c>
      <c r="CH215" s="16">
        <f t="shared" si="224"/>
        <v>0</v>
      </c>
      <c r="CJ215" s="13">
        <f t="shared" si="250"/>
        <v>1</v>
      </c>
      <c r="CK215" s="13">
        <f t="shared" si="251"/>
        <v>0</v>
      </c>
      <c r="CL215" s="13">
        <f t="shared" si="264"/>
        <v>1</v>
      </c>
      <c r="CM215" s="16">
        <f t="shared" si="226"/>
        <v>0</v>
      </c>
      <c r="CN215" s="17">
        <f t="shared" si="227"/>
        <v>0</v>
      </c>
      <c r="CO215" s="16">
        <f t="shared" si="228"/>
        <v>0</v>
      </c>
      <c r="CQ215" s="16">
        <f t="shared" si="252"/>
        <v>0</v>
      </c>
      <c r="CR215" s="16">
        <f>CQ215-ROUNDDOWN(コマンド生成ツール!$D$25,0)</f>
        <v>0</v>
      </c>
      <c r="CS215" s="16">
        <v>8</v>
      </c>
    </row>
    <row r="216" spans="2:97" x14ac:dyDescent="0.15">
      <c r="B216" s="8">
        <f t="shared" si="253"/>
        <v>183</v>
      </c>
      <c r="C216" s="8">
        <f t="shared" si="174"/>
        <v>1</v>
      </c>
      <c r="D216" s="8">
        <f t="shared" si="175"/>
        <v>83</v>
      </c>
      <c r="E216" s="16">
        <f t="shared" si="176"/>
        <v>1352.1659507839636</v>
      </c>
      <c r="F216" s="13">
        <f t="shared" si="177"/>
        <v>0.98437668635937514</v>
      </c>
      <c r="G216" s="13">
        <f t="shared" si="178"/>
        <v>0.17607537974440482</v>
      </c>
      <c r="H216" s="13">
        <f t="shared" si="179"/>
        <v>0.93799492129572726</v>
      </c>
      <c r="I216" s="13">
        <f t="shared" si="180"/>
        <v>0.34664899772453173</v>
      </c>
      <c r="K216" s="13">
        <f t="shared" si="181"/>
        <v>1</v>
      </c>
      <c r="L216" s="13">
        <f t="shared" si="182"/>
        <v>0</v>
      </c>
      <c r="M216" s="13">
        <f t="shared" si="254"/>
        <v>1</v>
      </c>
      <c r="N216" s="16">
        <f t="shared" si="229"/>
        <v>0</v>
      </c>
      <c r="O216" s="17">
        <f t="shared" si="183"/>
        <v>0</v>
      </c>
      <c r="P216" s="16">
        <f t="shared" si="184"/>
        <v>0</v>
      </c>
      <c r="R216" s="13">
        <f t="shared" si="230"/>
        <v>1</v>
      </c>
      <c r="S216" s="13">
        <f t="shared" si="231"/>
        <v>0</v>
      </c>
      <c r="T216" s="13">
        <f t="shared" si="185"/>
        <v>1</v>
      </c>
      <c r="U216" s="16">
        <f t="shared" si="186"/>
        <v>0</v>
      </c>
      <c r="V216" s="17">
        <f t="shared" si="187"/>
        <v>0</v>
      </c>
      <c r="W216" s="16">
        <f t="shared" si="188"/>
        <v>0</v>
      </c>
      <c r="Y216" s="13">
        <f t="shared" si="232"/>
        <v>1</v>
      </c>
      <c r="Z216" s="13">
        <f t="shared" si="233"/>
        <v>0</v>
      </c>
      <c r="AA216" s="13">
        <f t="shared" si="255"/>
        <v>1</v>
      </c>
      <c r="AB216" s="16">
        <f t="shared" si="190"/>
        <v>0</v>
      </c>
      <c r="AC216" s="17">
        <f t="shared" si="191"/>
        <v>0</v>
      </c>
      <c r="AD216" s="16">
        <f t="shared" si="192"/>
        <v>0</v>
      </c>
      <c r="AF216" s="13">
        <f t="shared" si="234"/>
        <v>1</v>
      </c>
      <c r="AG216" s="13">
        <f t="shared" si="235"/>
        <v>0</v>
      </c>
      <c r="AH216" s="13">
        <f t="shared" si="256"/>
        <v>1</v>
      </c>
      <c r="AI216" s="16">
        <f t="shared" si="194"/>
        <v>0</v>
      </c>
      <c r="AJ216" s="17">
        <f t="shared" si="195"/>
        <v>0</v>
      </c>
      <c r="AK216" s="16">
        <f t="shared" si="196"/>
        <v>0</v>
      </c>
      <c r="AM216" s="13">
        <f t="shared" si="236"/>
        <v>1</v>
      </c>
      <c r="AN216" s="13">
        <f t="shared" si="237"/>
        <v>0</v>
      </c>
      <c r="AO216" s="13">
        <f t="shared" si="257"/>
        <v>1</v>
      </c>
      <c r="AP216" s="16">
        <f t="shared" si="198"/>
        <v>0</v>
      </c>
      <c r="AQ216" s="17">
        <f t="shared" si="199"/>
        <v>0</v>
      </c>
      <c r="AR216" s="16">
        <f t="shared" si="200"/>
        <v>0</v>
      </c>
      <c r="AT216" s="13">
        <f t="shared" si="238"/>
        <v>1</v>
      </c>
      <c r="AU216" s="13">
        <f t="shared" si="239"/>
        <v>0</v>
      </c>
      <c r="AV216" s="13">
        <f t="shared" si="258"/>
        <v>1</v>
      </c>
      <c r="AW216" s="16">
        <f t="shared" si="202"/>
        <v>0</v>
      </c>
      <c r="AX216" s="17">
        <f t="shared" si="203"/>
        <v>0</v>
      </c>
      <c r="AY216" s="16">
        <f t="shared" si="204"/>
        <v>0</v>
      </c>
      <c r="BA216" s="13">
        <f t="shared" si="240"/>
        <v>1</v>
      </c>
      <c r="BB216" s="13">
        <f t="shared" si="241"/>
        <v>0</v>
      </c>
      <c r="BC216" s="13">
        <f t="shared" si="259"/>
        <v>1</v>
      </c>
      <c r="BD216" s="16">
        <f t="shared" si="206"/>
        <v>0</v>
      </c>
      <c r="BE216" s="17">
        <f t="shared" si="207"/>
        <v>0</v>
      </c>
      <c r="BF216" s="16">
        <f t="shared" si="208"/>
        <v>0</v>
      </c>
      <c r="BH216" s="13">
        <f t="shared" si="242"/>
        <v>1</v>
      </c>
      <c r="BI216" s="13">
        <f t="shared" si="243"/>
        <v>0</v>
      </c>
      <c r="BJ216" s="13">
        <f t="shared" si="260"/>
        <v>1</v>
      </c>
      <c r="BK216" s="16">
        <f t="shared" si="210"/>
        <v>0</v>
      </c>
      <c r="BL216" s="17">
        <f t="shared" si="211"/>
        <v>0</v>
      </c>
      <c r="BM216" s="16">
        <f t="shared" si="212"/>
        <v>0</v>
      </c>
      <c r="BO216" s="13">
        <f t="shared" si="244"/>
        <v>1</v>
      </c>
      <c r="BP216" s="13">
        <f t="shared" si="245"/>
        <v>0</v>
      </c>
      <c r="BQ216" s="13">
        <f t="shared" si="261"/>
        <v>1</v>
      </c>
      <c r="BR216" s="16">
        <f t="shared" si="214"/>
        <v>0</v>
      </c>
      <c r="BS216" s="17">
        <f t="shared" si="215"/>
        <v>0</v>
      </c>
      <c r="BT216" s="16">
        <f t="shared" si="216"/>
        <v>0</v>
      </c>
      <c r="BV216" s="13">
        <f t="shared" si="246"/>
        <v>1</v>
      </c>
      <c r="BW216" s="13">
        <f t="shared" si="247"/>
        <v>0</v>
      </c>
      <c r="BX216" s="13">
        <f t="shared" si="262"/>
        <v>1</v>
      </c>
      <c r="BY216" s="16">
        <f t="shared" si="218"/>
        <v>0</v>
      </c>
      <c r="BZ216" s="17">
        <f t="shared" si="219"/>
        <v>0</v>
      </c>
      <c r="CA216" s="16">
        <f t="shared" si="220"/>
        <v>0</v>
      </c>
      <c r="CC216" s="13">
        <f t="shared" si="248"/>
        <v>1</v>
      </c>
      <c r="CD216" s="13">
        <f t="shared" si="249"/>
        <v>0</v>
      </c>
      <c r="CE216" s="13">
        <f t="shared" si="263"/>
        <v>1</v>
      </c>
      <c r="CF216" s="16">
        <f t="shared" si="222"/>
        <v>0</v>
      </c>
      <c r="CG216" s="17">
        <f t="shared" si="223"/>
        <v>0</v>
      </c>
      <c r="CH216" s="16">
        <f t="shared" si="224"/>
        <v>0</v>
      </c>
      <c r="CJ216" s="13">
        <f t="shared" si="250"/>
        <v>1</v>
      </c>
      <c r="CK216" s="13">
        <f t="shared" si="251"/>
        <v>0</v>
      </c>
      <c r="CL216" s="13">
        <f t="shared" si="264"/>
        <v>1</v>
      </c>
      <c r="CM216" s="16">
        <f t="shared" si="226"/>
        <v>0</v>
      </c>
      <c r="CN216" s="17">
        <f t="shared" si="227"/>
        <v>0</v>
      </c>
      <c r="CO216" s="16">
        <f t="shared" si="228"/>
        <v>0</v>
      </c>
      <c r="CQ216" s="16">
        <f t="shared" si="252"/>
        <v>0</v>
      </c>
      <c r="CR216" s="16">
        <f>CQ216-ROUNDDOWN(コマンド生成ツール!$D$25,0)</f>
        <v>0</v>
      </c>
      <c r="CS216" s="16">
        <v>8</v>
      </c>
    </row>
    <row r="217" spans="2:97" x14ac:dyDescent="0.15">
      <c r="B217" s="8">
        <f t="shared" si="253"/>
        <v>184</v>
      </c>
      <c r="C217" s="8">
        <f t="shared" si="174"/>
        <v>1</v>
      </c>
      <c r="D217" s="8">
        <f t="shared" si="175"/>
        <v>84</v>
      </c>
      <c r="E217" s="16">
        <f t="shared" si="176"/>
        <v>1383.6619418378734</v>
      </c>
      <c r="F217" s="13">
        <f t="shared" si="177"/>
        <v>0.98364239608274562</v>
      </c>
      <c r="G217" s="13">
        <f t="shared" si="178"/>
        <v>0.18013227536617385</v>
      </c>
      <c r="H217" s="13">
        <f t="shared" si="179"/>
        <v>0.93510472674280987</v>
      </c>
      <c r="I217" s="13">
        <f t="shared" si="180"/>
        <v>0.35437148590604034</v>
      </c>
      <c r="K217" s="13">
        <f t="shared" si="181"/>
        <v>1</v>
      </c>
      <c r="L217" s="13">
        <f t="shared" si="182"/>
        <v>0</v>
      </c>
      <c r="M217" s="13">
        <f t="shared" si="254"/>
        <v>1</v>
      </c>
      <c r="N217" s="16">
        <f t="shared" si="229"/>
        <v>0</v>
      </c>
      <c r="O217" s="17">
        <f t="shared" si="183"/>
        <v>0</v>
      </c>
      <c r="P217" s="16">
        <f t="shared" si="184"/>
        <v>0</v>
      </c>
      <c r="R217" s="13">
        <f t="shared" si="230"/>
        <v>1</v>
      </c>
      <c r="S217" s="13">
        <f t="shared" si="231"/>
        <v>0</v>
      </c>
      <c r="T217" s="13">
        <f t="shared" si="185"/>
        <v>1</v>
      </c>
      <c r="U217" s="16">
        <f t="shared" si="186"/>
        <v>0</v>
      </c>
      <c r="V217" s="17">
        <f t="shared" si="187"/>
        <v>0</v>
      </c>
      <c r="W217" s="16">
        <f t="shared" si="188"/>
        <v>0</v>
      </c>
      <c r="Y217" s="13">
        <f t="shared" si="232"/>
        <v>1</v>
      </c>
      <c r="Z217" s="13">
        <f t="shared" si="233"/>
        <v>0</v>
      </c>
      <c r="AA217" s="13">
        <f t="shared" si="255"/>
        <v>1</v>
      </c>
      <c r="AB217" s="16">
        <f t="shared" si="190"/>
        <v>0</v>
      </c>
      <c r="AC217" s="17">
        <f t="shared" si="191"/>
        <v>0</v>
      </c>
      <c r="AD217" s="16">
        <f t="shared" si="192"/>
        <v>0</v>
      </c>
      <c r="AF217" s="13">
        <f t="shared" si="234"/>
        <v>1</v>
      </c>
      <c r="AG217" s="13">
        <f t="shared" si="235"/>
        <v>0</v>
      </c>
      <c r="AH217" s="13">
        <f t="shared" si="256"/>
        <v>1</v>
      </c>
      <c r="AI217" s="16">
        <f t="shared" si="194"/>
        <v>0</v>
      </c>
      <c r="AJ217" s="17">
        <f t="shared" si="195"/>
        <v>0</v>
      </c>
      <c r="AK217" s="16">
        <f t="shared" si="196"/>
        <v>0</v>
      </c>
      <c r="AM217" s="13">
        <f t="shared" si="236"/>
        <v>1</v>
      </c>
      <c r="AN217" s="13">
        <f t="shared" si="237"/>
        <v>0</v>
      </c>
      <c r="AO217" s="13">
        <f t="shared" si="257"/>
        <v>1</v>
      </c>
      <c r="AP217" s="16">
        <f t="shared" si="198"/>
        <v>0</v>
      </c>
      <c r="AQ217" s="17">
        <f t="shared" si="199"/>
        <v>0</v>
      </c>
      <c r="AR217" s="16">
        <f t="shared" si="200"/>
        <v>0</v>
      </c>
      <c r="AT217" s="13">
        <f t="shared" si="238"/>
        <v>1</v>
      </c>
      <c r="AU217" s="13">
        <f t="shared" si="239"/>
        <v>0</v>
      </c>
      <c r="AV217" s="13">
        <f t="shared" si="258"/>
        <v>1</v>
      </c>
      <c r="AW217" s="16">
        <f t="shared" si="202"/>
        <v>0</v>
      </c>
      <c r="AX217" s="17">
        <f t="shared" si="203"/>
        <v>0</v>
      </c>
      <c r="AY217" s="16">
        <f t="shared" si="204"/>
        <v>0</v>
      </c>
      <c r="BA217" s="13">
        <f t="shared" si="240"/>
        <v>1</v>
      </c>
      <c r="BB217" s="13">
        <f t="shared" si="241"/>
        <v>0</v>
      </c>
      <c r="BC217" s="13">
        <f t="shared" si="259"/>
        <v>1</v>
      </c>
      <c r="BD217" s="16">
        <f t="shared" si="206"/>
        <v>0</v>
      </c>
      <c r="BE217" s="17">
        <f t="shared" si="207"/>
        <v>0</v>
      </c>
      <c r="BF217" s="16">
        <f t="shared" si="208"/>
        <v>0</v>
      </c>
      <c r="BH217" s="13">
        <f t="shared" si="242"/>
        <v>1</v>
      </c>
      <c r="BI217" s="13">
        <f t="shared" si="243"/>
        <v>0</v>
      </c>
      <c r="BJ217" s="13">
        <f t="shared" si="260"/>
        <v>1</v>
      </c>
      <c r="BK217" s="16">
        <f t="shared" si="210"/>
        <v>0</v>
      </c>
      <c r="BL217" s="17">
        <f t="shared" si="211"/>
        <v>0</v>
      </c>
      <c r="BM217" s="16">
        <f t="shared" si="212"/>
        <v>0</v>
      </c>
      <c r="BO217" s="13">
        <f t="shared" si="244"/>
        <v>1</v>
      </c>
      <c r="BP217" s="13">
        <f t="shared" si="245"/>
        <v>0</v>
      </c>
      <c r="BQ217" s="13">
        <f t="shared" si="261"/>
        <v>1</v>
      </c>
      <c r="BR217" s="16">
        <f t="shared" si="214"/>
        <v>0</v>
      </c>
      <c r="BS217" s="17">
        <f t="shared" si="215"/>
        <v>0</v>
      </c>
      <c r="BT217" s="16">
        <f t="shared" si="216"/>
        <v>0</v>
      </c>
      <c r="BV217" s="13">
        <f t="shared" si="246"/>
        <v>1</v>
      </c>
      <c r="BW217" s="13">
        <f t="shared" si="247"/>
        <v>0</v>
      </c>
      <c r="BX217" s="13">
        <f t="shared" si="262"/>
        <v>1</v>
      </c>
      <c r="BY217" s="16">
        <f t="shared" si="218"/>
        <v>0</v>
      </c>
      <c r="BZ217" s="17">
        <f t="shared" si="219"/>
        <v>0</v>
      </c>
      <c r="CA217" s="16">
        <f t="shared" si="220"/>
        <v>0</v>
      </c>
      <c r="CC217" s="13">
        <f t="shared" si="248"/>
        <v>1</v>
      </c>
      <c r="CD217" s="13">
        <f t="shared" si="249"/>
        <v>0</v>
      </c>
      <c r="CE217" s="13">
        <f t="shared" si="263"/>
        <v>1</v>
      </c>
      <c r="CF217" s="16">
        <f t="shared" si="222"/>
        <v>0</v>
      </c>
      <c r="CG217" s="17">
        <f t="shared" si="223"/>
        <v>0</v>
      </c>
      <c r="CH217" s="16">
        <f t="shared" si="224"/>
        <v>0</v>
      </c>
      <c r="CJ217" s="13">
        <f t="shared" si="250"/>
        <v>1</v>
      </c>
      <c r="CK217" s="13">
        <f t="shared" si="251"/>
        <v>0</v>
      </c>
      <c r="CL217" s="13">
        <f t="shared" si="264"/>
        <v>1</v>
      </c>
      <c r="CM217" s="16">
        <f t="shared" si="226"/>
        <v>0</v>
      </c>
      <c r="CN217" s="17">
        <f t="shared" si="227"/>
        <v>0</v>
      </c>
      <c r="CO217" s="16">
        <f t="shared" si="228"/>
        <v>0</v>
      </c>
      <c r="CQ217" s="16">
        <f t="shared" si="252"/>
        <v>0</v>
      </c>
      <c r="CR217" s="16">
        <f>CQ217-ROUNDDOWN(コマンド生成ツール!$D$25,0)</f>
        <v>0</v>
      </c>
      <c r="CS217" s="16">
        <v>8</v>
      </c>
    </row>
    <row r="218" spans="2:97" x14ac:dyDescent="0.15">
      <c r="B218" s="8">
        <f t="shared" si="253"/>
        <v>185</v>
      </c>
      <c r="C218" s="8">
        <f t="shared" si="174"/>
        <v>1</v>
      </c>
      <c r="D218" s="8">
        <f t="shared" si="175"/>
        <v>85</v>
      </c>
      <c r="E218" s="16">
        <f t="shared" si="176"/>
        <v>1415.8915687682759</v>
      </c>
      <c r="F218" s="13">
        <f t="shared" si="177"/>
        <v>0.98287369383783241</v>
      </c>
      <c r="G218" s="13">
        <f t="shared" si="178"/>
        <v>0.18428049805005112</v>
      </c>
      <c r="H218" s="13">
        <f t="shared" si="179"/>
        <v>0.93208139607685025</v>
      </c>
      <c r="I218" s="13">
        <f t="shared" si="180"/>
        <v>0.36224890764145845</v>
      </c>
      <c r="K218" s="13">
        <f t="shared" si="181"/>
        <v>1</v>
      </c>
      <c r="L218" s="13">
        <f t="shared" si="182"/>
        <v>0</v>
      </c>
      <c r="M218" s="13">
        <f t="shared" si="254"/>
        <v>1</v>
      </c>
      <c r="N218" s="16">
        <f t="shared" si="229"/>
        <v>0</v>
      </c>
      <c r="O218" s="17">
        <f t="shared" si="183"/>
        <v>0</v>
      </c>
      <c r="P218" s="16">
        <f t="shared" si="184"/>
        <v>0</v>
      </c>
      <c r="R218" s="13">
        <f t="shared" si="230"/>
        <v>1</v>
      </c>
      <c r="S218" s="13">
        <f t="shared" si="231"/>
        <v>0</v>
      </c>
      <c r="T218" s="13">
        <f t="shared" si="185"/>
        <v>1</v>
      </c>
      <c r="U218" s="16">
        <f t="shared" si="186"/>
        <v>0</v>
      </c>
      <c r="V218" s="17">
        <f t="shared" si="187"/>
        <v>0</v>
      </c>
      <c r="W218" s="16">
        <f t="shared" si="188"/>
        <v>0</v>
      </c>
      <c r="Y218" s="13">
        <f t="shared" si="232"/>
        <v>1</v>
      </c>
      <c r="Z218" s="13">
        <f t="shared" si="233"/>
        <v>0</v>
      </c>
      <c r="AA218" s="13">
        <f t="shared" si="255"/>
        <v>1</v>
      </c>
      <c r="AB218" s="16">
        <f t="shared" si="190"/>
        <v>0</v>
      </c>
      <c r="AC218" s="17">
        <f t="shared" si="191"/>
        <v>0</v>
      </c>
      <c r="AD218" s="16">
        <f t="shared" si="192"/>
        <v>0</v>
      </c>
      <c r="AF218" s="13">
        <f t="shared" si="234"/>
        <v>1</v>
      </c>
      <c r="AG218" s="13">
        <f t="shared" si="235"/>
        <v>0</v>
      </c>
      <c r="AH218" s="13">
        <f t="shared" si="256"/>
        <v>1</v>
      </c>
      <c r="AI218" s="16">
        <f t="shared" si="194"/>
        <v>0</v>
      </c>
      <c r="AJ218" s="17">
        <f t="shared" si="195"/>
        <v>0</v>
      </c>
      <c r="AK218" s="16">
        <f t="shared" si="196"/>
        <v>0</v>
      </c>
      <c r="AM218" s="13">
        <f t="shared" si="236"/>
        <v>1</v>
      </c>
      <c r="AN218" s="13">
        <f t="shared" si="237"/>
        <v>0</v>
      </c>
      <c r="AO218" s="13">
        <f t="shared" si="257"/>
        <v>1</v>
      </c>
      <c r="AP218" s="16">
        <f t="shared" si="198"/>
        <v>0</v>
      </c>
      <c r="AQ218" s="17">
        <f t="shared" si="199"/>
        <v>0</v>
      </c>
      <c r="AR218" s="16">
        <f t="shared" si="200"/>
        <v>0</v>
      </c>
      <c r="AT218" s="13">
        <f t="shared" si="238"/>
        <v>1</v>
      </c>
      <c r="AU218" s="13">
        <f t="shared" si="239"/>
        <v>0</v>
      </c>
      <c r="AV218" s="13">
        <f t="shared" si="258"/>
        <v>1</v>
      </c>
      <c r="AW218" s="16">
        <f t="shared" si="202"/>
        <v>0</v>
      </c>
      <c r="AX218" s="17">
        <f t="shared" si="203"/>
        <v>0</v>
      </c>
      <c r="AY218" s="16">
        <f t="shared" si="204"/>
        <v>0</v>
      </c>
      <c r="BA218" s="13">
        <f t="shared" si="240"/>
        <v>1</v>
      </c>
      <c r="BB218" s="13">
        <f t="shared" si="241"/>
        <v>0</v>
      </c>
      <c r="BC218" s="13">
        <f t="shared" si="259"/>
        <v>1</v>
      </c>
      <c r="BD218" s="16">
        <f t="shared" si="206"/>
        <v>0</v>
      </c>
      <c r="BE218" s="17">
        <f t="shared" si="207"/>
        <v>0</v>
      </c>
      <c r="BF218" s="16">
        <f t="shared" si="208"/>
        <v>0</v>
      </c>
      <c r="BH218" s="13">
        <f t="shared" si="242"/>
        <v>1</v>
      </c>
      <c r="BI218" s="13">
        <f t="shared" si="243"/>
        <v>0</v>
      </c>
      <c r="BJ218" s="13">
        <f t="shared" si="260"/>
        <v>1</v>
      </c>
      <c r="BK218" s="16">
        <f t="shared" si="210"/>
        <v>0</v>
      </c>
      <c r="BL218" s="17">
        <f t="shared" si="211"/>
        <v>0</v>
      </c>
      <c r="BM218" s="16">
        <f t="shared" si="212"/>
        <v>0</v>
      </c>
      <c r="BO218" s="13">
        <f t="shared" si="244"/>
        <v>1</v>
      </c>
      <c r="BP218" s="13">
        <f t="shared" si="245"/>
        <v>0</v>
      </c>
      <c r="BQ218" s="13">
        <f t="shared" si="261"/>
        <v>1</v>
      </c>
      <c r="BR218" s="16">
        <f t="shared" si="214"/>
        <v>0</v>
      </c>
      <c r="BS218" s="17">
        <f t="shared" si="215"/>
        <v>0</v>
      </c>
      <c r="BT218" s="16">
        <f t="shared" si="216"/>
        <v>0</v>
      </c>
      <c r="BV218" s="13">
        <f t="shared" si="246"/>
        <v>1</v>
      </c>
      <c r="BW218" s="13">
        <f t="shared" si="247"/>
        <v>0</v>
      </c>
      <c r="BX218" s="13">
        <f t="shared" si="262"/>
        <v>1</v>
      </c>
      <c r="BY218" s="16">
        <f t="shared" si="218"/>
        <v>0</v>
      </c>
      <c r="BZ218" s="17">
        <f t="shared" si="219"/>
        <v>0</v>
      </c>
      <c r="CA218" s="16">
        <f t="shared" si="220"/>
        <v>0</v>
      </c>
      <c r="CC218" s="13">
        <f t="shared" si="248"/>
        <v>1</v>
      </c>
      <c r="CD218" s="13">
        <f t="shared" si="249"/>
        <v>0</v>
      </c>
      <c r="CE218" s="13">
        <f t="shared" si="263"/>
        <v>1</v>
      </c>
      <c r="CF218" s="16">
        <f t="shared" si="222"/>
        <v>0</v>
      </c>
      <c r="CG218" s="17">
        <f t="shared" si="223"/>
        <v>0</v>
      </c>
      <c r="CH218" s="16">
        <f t="shared" si="224"/>
        <v>0</v>
      </c>
      <c r="CJ218" s="13">
        <f t="shared" si="250"/>
        <v>1</v>
      </c>
      <c r="CK218" s="13">
        <f t="shared" si="251"/>
        <v>0</v>
      </c>
      <c r="CL218" s="13">
        <f t="shared" si="264"/>
        <v>1</v>
      </c>
      <c r="CM218" s="16">
        <f t="shared" si="226"/>
        <v>0</v>
      </c>
      <c r="CN218" s="17">
        <f t="shared" si="227"/>
        <v>0</v>
      </c>
      <c r="CO218" s="16">
        <f t="shared" si="228"/>
        <v>0</v>
      </c>
      <c r="CQ218" s="16">
        <f t="shared" si="252"/>
        <v>0</v>
      </c>
      <c r="CR218" s="16">
        <f>CQ218-ROUNDDOWN(コマンド生成ツール!$D$25,0)</f>
        <v>0</v>
      </c>
      <c r="CS218" s="16">
        <v>8</v>
      </c>
    </row>
    <row r="219" spans="2:97" x14ac:dyDescent="0.15">
      <c r="B219" s="8">
        <f t="shared" si="253"/>
        <v>186</v>
      </c>
      <c r="C219" s="8">
        <f t="shared" si="174"/>
        <v>1</v>
      </c>
      <c r="D219" s="8">
        <f t="shared" si="175"/>
        <v>86</v>
      </c>
      <c r="E219" s="16">
        <f t="shared" si="176"/>
        <v>1448.8719201499805</v>
      </c>
      <c r="F219" s="13">
        <f t="shared" si="177"/>
        <v>0.98206897652875103</v>
      </c>
      <c r="G219" s="13">
        <f t="shared" si="178"/>
        <v>0.18852194922547183</v>
      </c>
      <c r="H219" s="13">
        <f t="shared" si="179"/>
        <v>0.92891894932045727</v>
      </c>
      <c r="I219" s="13">
        <f t="shared" si="180"/>
        <v>0.37028311545812859</v>
      </c>
      <c r="K219" s="13">
        <f t="shared" si="181"/>
        <v>1</v>
      </c>
      <c r="L219" s="13">
        <f t="shared" si="182"/>
        <v>0</v>
      </c>
      <c r="M219" s="13">
        <f t="shared" si="254"/>
        <v>1</v>
      </c>
      <c r="N219" s="16">
        <f t="shared" si="229"/>
        <v>0</v>
      </c>
      <c r="O219" s="17">
        <f t="shared" si="183"/>
        <v>0</v>
      </c>
      <c r="P219" s="16">
        <f t="shared" si="184"/>
        <v>0</v>
      </c>
      <c r="R219" s="13">
        <f t="shared" si="230"/>
        <v>1</v>
      </c>
      <c r="S219" s="13">
        <f t="shared" si="231"/>
        <v>0</v>
      </c>
      <c r="T219" s="13">
        <f t="shared" si="185"/>
        <v>1</v>
      </c>
      <c r="U219" s="16">
        <f t="shared" si="186"/>
        <v>0</v>
      </c>
      <c r="V219" s="17">
        <f t="shared" si="187"/>
        <v>0</v>
      </c>
      <c r="W219" s="16">
        <f t="shared" si="188"/>
        <v>0</v>
      </c>
      <c r="Y219" s="13">
        <f t="shared" si="232"/>
        <v>1</v>
      </c>
      <c r="Z219" s="13">
        <f t="shared" si="233"/>
        <v>0</v>
      </c>
      <c r="AA219" s="13">
        <f t="shared" si="255"/>
        <v>1</v>
      </c>
      <c r="AB219" s="16">
        <f t="shared" si="190"/>
        <v>0</v>
      </c>
      <c r="AC219" s="17">
        <f t="shared" si="191"/>
        <v>0</v>
      </c>
      <c r="AD219" s="16">
        <f t="shared" si="192"/>
        <v>0</v>
      </c>
      <c r="AF219" s="13">
        <f t="shared" si="234"/>
        <v>1</v>
      </c>
      <c r="AG219" s="13">
        <f t="shared" si="235"/>
        <v>0</v>
      </c>
      <c r="AH219" s="13">
        <f t="shared" si="256"/>
        <v>1</v>
      </c>
      <c r="AI219" s="16">
        <f t="shared" si="194"/>
        <v>0</v>
      </c>
      <c r="AJ219" s="17">
        <f t="shared" si="195"/>
        <v>0</v>
      </c>
      <c r="AK219" s="16">
        <f t="shared" si="196"/>
        <v>0</v>
      </c>
      <c r="AM219" s="13">
        <f t="shared" si="236"/>
        <v>1</v>
      </c>
      <c r="AN219" s="13">
        <f t="shared" si="237"/>
        <v>0</v>
      </c>
      <c r="AO219" s="13">
        <f t="shared" si="257"/>
        <v>1</v>
      </c>
      <c r="AP219" s="16">
        <f t="shared" si="198"/>
        <v>0</v>
      </c>
      <c r="AQ219" s="17">
        <f t="shared" si="199"/>
        <v>0</v>
      </c>
      <c r="AR219" s="16">
        <f t="shared" si="200"/>
        <v>0</v>
      </c>
      <c r="AT219" s="13">
        <f t="shared" si="238"/>
        <v>1</v>
      </c>
      <c r="AU219" s="13">
        <f t="shared" si="239"/>
        <v>0</v>
      </c>
      <c r="AV219" s="13">
        <f t="shared" si="258"/>
        <v>1</v>
      </c>
      <c r="AW219" s="16">
        <f t="shared" si="202"/>
        <v>0</v>
      </c>
      <c r="AX219" s="17">
        <f t="shared" si="203"/>
        <v>0</v>
      </c>
      <c r="AY219" s="16">
        <f t="shared" si="204"/>
        <v>0</v>
      </c>
      <c r="BA219" s="13">
        <f t="shared" si="240"/>
        <v>1</v>
      </c>
      <c r="BB219" s="13">
        <f t="shared" si="241"/>
        <v>0</v>
      </c>
      <c r="BC219" s="13">
        <f t="shared" si="259"/>
        <v>1</v>
      </c>
      <c r="BD219" s="16">
        <f t="shared" si="206"/>
        <v>0</v>
      </c>
      <c r="BE219" s="17">
        <f t="shared" si="207"/>
        <v>0</v>
      </c>
      <c r="BF219" s="16">
        <f t="shared" si="208"/>
        <v>0</v>
      </c>
      <c r="BH219" s="13">
        <f t="shared" si="242"/>
        <v>1</v>
      </c>
      <c r="BI219" s="13">
        <f t="shared" si="243"/>
        <v>0</v>
      </c>
      <c r="BJ219" s="13">
        <f t="shared" si="260"/>
        <v>1</v>
      </c>
      <c r="BK219" s="16">
        <f t="shared" si="210"/>
        <v>0</v>
      </c>
      <c r="BL219" s="17">
        <f t="shared" si="211"/>
        <v>0</v>
      </c>
      <c r="BM219" s="16">
        <f t="shared" si="212"/>
        <v>0</v>
      </c>
      <c r="BO219" s="13">
        <f t="shared" si="244"/>
        <v>1</v>
      </c>
      <c r="BP219" s="13">
        <f t="shared" si="245"/>
        <v>0</v>
      </c>
      <c r="BQ219" s="13">
        <f t="shared" si="261"/>
        <v>1</v>
      </c>
      <c r="BR219" s="16">
        <f t="shared" si="214"/>
        <v>0</v>
      </c>
      <c r="BS219" s="17">
        <f t="shared" si="215"/>
        <v>0</v>
      </c>
      <c r="BT219" s="16">
        <f t="shared" si="216"/>
        <v>0</v>
      </c>
      <c r="BV219" s="13">
        <f t="shared" si="246"/>
        <v>1</v>
      </c>
      <c r="BW219" s="13">
        <f t="shared" si="247"/>
        <v>0</v>
      </c>
      <c r="BX219" s="13">
        <f t="shared" si="262"/>
        <v>1</v>
      </c>
      <c r="BY219" s="16">
        <f t="shared" si="218"/>
        <v>0</v>
      </c>
      <c r="BZ219" s="17">
        <f t="shared" si="219"/>
        <v>0</v>
      </c>
      <c r="CA219" s="16">
        <f t="shared" si="220"/>
        <v>0</v>
      </c>
      <c r="CC219" s="13">
        <f t="shared" si="248"/>
        <v>1</v>
      </c>
      <c r="CD219" s="13">
        <f t="shared" si="249"/>
        <v>0</v>
      </c>
      <c r="CE219" s="13">
        <f t="shared" si="263"/>
        <v>1</v>
      </c>
      <c r="CF219" s="16">
        <f t="shared" si="222"/>
        <v>0</v>
      </c>
      <c r="CG219" s="17">
        <f t="shared" si="223"/>
        <v>0</v>
      </c>
      <c r="CH219" s="16">
        <f t="shared" si="224"/>
        <v>0</v>
      </c>
      <c r="CJ219" s="13">
        <f t="shared" si="250"/>
        <v>1</v>
      </c>
      <c r="CK219" s="13">
        <f t="shared" si="251"/>
        <v>0</v>
      </c>
      <c r="CL219" s="13">
        <f t="shared" si="264"/>
        <v>1</v>
      </c>
      <c r="CM219" s="16">
        <f t="shared" si="226"/>
        <v>0</v>
      </c>
      <c r="CN219" s="17">
        <f t="shared" si="227"/>
        <v>0</v>
      </c>
      <c r="CO219" s="16">
        <f t="shared" si="228"/>
        <v>0</v>
      </c>
      <c r="CQ219" s="16">
        <f t="shared" si="252"/>
        <v>0</v>
      </c>
      <c r="CR219" s="16">
        <f>CQ219-ROUNDDOWN(コマンド生成ツール!$D$25,0)</f>
        <v>0</v>
      </c>
      <c r="CS219" s="16">
        <v>8</v>
      </c>
    </row>
    <row r="220" spans="2:97" x14ac:dyDescent="0.15">
      <c r="B220" s="8">
        <f t="shared" si="253"/>
        <v>187</v>
      </c>
      <c r="C220" s="8">
        <f t="shared" si="174"/>
        <v>1</v>
      </c>
      <c r="D220" s="8">
        <f t="shared" si="175"/>
        <v>87</v>
      </c>
      <c r="E220" s="16">
        <f t="shared" si="176"/>
        <v>1482.6204826018352</v>
      </c>
      <c r="F220" s="13">
        <f t="shared" si="177"/>
        <v>0.9812265673063566</v>
      </c>
      <c r="G220" s="13">
        <f t="shared" si="178"/>
        <v>0.19285855856607487</v>
      </c>
      <c r="H220" s="13">
        <f t="shared" si="179"/>
        <v>0.92561115277563177</v>
      </c>
      <c r="I220" s="13">
        <f t="shared" si="180"/>
        <v>0.37847588279488314</v>
      </c>
      <c r="K220" s="13">
        <f t="shared" si="181"/>
        <v>1</v>
      </c>
      <c r="L220" s="13">
        <f t="shared" si="182"/>
        <v>0</v>
      </c>
      <c r="M220" s="13">
        <f t="shared" si="254"/>
        <v>1</v>
      </c>
      <c r="N220" s="16">
        <f t="shared" si="229"/>
        <v>0</v>
      </c>
      <c r="O220" s="17">
        <f t="shared" si="183"/>
        <v>0</v>
      </c>
      <c r="P220" s="16">
        <f t="shared" si="184"/>
        <v>0</v>
      </c>
      <c r="R220" s="13">
        <f t="shared" si="230"/>
        <v>1</v>
      </c>
      <c r="S220" s="13">
        <f t="shared" si="231"/>
        <v>0</v>
      </c>
      <c r="T220" s="13">
        <f t="shared" si="185"/>
        <v>1</v>
      </c>
      <c r="U220" s="16">
        <f t="shared" si="186"/>
        <v>0</v>
      </c>
      <c r="V220" s="17">
        <f t="shared" si="187"/>
        <v>0</v>
      </c>
      <c r="W220" s="16">
        <f t="shared" si="188"/>
        <v>0</v>
      </c>
      <c r="Y220" s="13">
        <f t="shared" si="232"/>
        <v>1</v>
      </c>
      <c r="Z220" s="13">
        <f t="shared" si="233"/>
        <v>0</v>
      </c>
      <c r="AA220" s="13">
        <f t="shared" si="255"/>
        <v>1</v>
      </c>
      <c r="AB220" s="16">
        <f t="shared" si="190"/>
        <v>0</v>
      </c>
      <c r="AC220" s="17">
        <f t="shared" si="191"/>
        <v>0</v>
      </c>
      <c r="AD220" s="16">
        <f t="shared" si="192"/>
        <v>0</v>
      </c>
      <c r="AF220" s="13">
        <f t="shared" si="234"/>
        <v>1</v>
      </c>
      <c r="AG220" s="13">
        <f t="shared" si="235"/>
        <v>0</v>
      </c>
      <c r="AH220" s="13">
        <f t="shared" si="256"/>
        <v>1</v>
      </c>
      <c r="AI220" s="16">
        <f t="shared" si="194"/>
        <v>0</v>
      </c>
      <c r="AJ220" s="17">
        <f t="shared" si="195"/>
        <v>0</v>
      </c>
      <c r="AK220" s="16">
        <f t="shared" si="196"/>
        <v>0</v>
      </c>
      <c r="AM220" s="13">
        <f t="shared" si="236"/>
        <v>1</v>
      </c>
      <c r="AN220" s="13">
        <f t="shared" si="237"/>
        <v>0</v>
      </c>
      <c r="AO220" s="13">
        <f t="shared" si="257"/>
        <v>1</v>
      </c>
      <c r="AP220" s="16">
        <f t="shared" si="198"/>
        <v>0</v>
      </c>
      <c r="AQ220" s="17">
        <f t="shared" si="199"/>
        <v>0</v>
      </c>
      <c r="AR220" s="16">
        <f t="shared" si="200"/>
        <v>0</v>
      </c>
      <c r="AT220" s="13">
        <f t="shared" si="238"/>
        <v>1</v>
      </c>
      <c r="AU220" s="13">
        <f t="shared" si="239"/>
        <v>0</v>
      </c>
      <c r="AV220" s="13">
        <f t="shared" si="258"/>
        <v>1</v>
      </c>
      <c r="AW220" s="16">
        <f t="shared" si="202"/>
        <v>0</v>
      </c>
      <c r="AX220" s="17">
        <f t="shared" si="203"/>
        <v>0</v>
      </c>
      <c r="AY220" s="16">
        <f t="shared" si="204"/>
        <v>0</v>
      </c>
      <c r="BA220" s="13">
        <f t="shared" si="240"/>
        <v>1</v>
      </c>
      <c r="BB220" s="13">
        <f t="shared" si="241"/>
        <v>0</v>
      </c>
      <c r="BC220" s="13">
        <f t="shared" si="259"/>
        <v>1</v>
      </c>
      <c r="BD220" s="16">
        <f t="shared" si="206"/>
        <v>0</v>
      </c>
      <c r="BE220" s="17">
        <f t="shared" si="207"/>
        <v>0</v>
      </c>
      <c r="BF220" s="16">
        <f t="shared" si="208"/>
        <v>0</v>
      </c>
      <c r="BH220" s="13">
        <f t="shared" si="242"/>
        <v>1</v>
      </c>
      <c r="BI220" s="13">
        <f t="shared" si="243"/>
        <v>0</v>
      </c>
      <c r="BJ220" s="13">
        <f t="shared" si="260"/>
        <v>1</v>
      </c>
      <c r="BK220" s="16">
        <f t="shared" si="210"/>
        <v>0</v>
      </c>
      <c r="BL220" s="17">
        <f t="shared" si="211"/>
        <v>0</v>
      </c>
      <c r="BM220" s="16">
        <f t="shared" si="212"/>
        <v>0</v>
      </c>
      <c r="BO220" s="13">
        <f t="shared" si="244"/>
        <v>1</v>
      </c>
      <c r="BP220" s="13">
        <f t="shared" si="245"/>
        <v>0</v>
      </c>
      <c r="BQ220" s="13">
        <f t="shared" si="261"/>
        <v>1</v>
      </c>
      <c r="BR220" s="16">
        <f t="shared" si="214"/>
        <v>0</v>
      </c>
      <c r="BS220" s="17">
        <f t="shared" si="215"/>
        <v>0</v>
      </c>
      <c r="BT220" s="16">
        <f t="shared" si="216"/>
        <v>0</v>
      </c>
      <c r="BV220" s="13">
        <f t="shared" si="246"/>
        <v>1</v>
      </c>
      <c r="BW220" s="13">
        <f t="shared" si="247"/>
        <v>0</v>
      </c>
      <c r="BX220" s="13">
        <f t="shared" si="262"/>
        <v>1</v>
      </c>
      <c r="BY220" s="16">
        <f t="shared" si="218"/>
        <v>0</v>
      </c>
      <c r="BZ220" s="17">
        <f t="shared" si="219"/>
        <v>0</v>
      </c>
      <c r="CA220" s="16">
        <f t="shared" si="220"/>
        <v>0</v>
      </c>
      <c r="CC220" s="13">
        <f t="shared" si="248"/>
        <v>1</v>
      </c>
      <c r="CD220" s="13">
        <f t="shared" si="249"/>
        <v>0</v>
      </c>
      <c r="CE220" s="13">
        <f t="shared" si="263"/>
        <v>1</v>
      </c>
      <c r="CF220" s="16">
        <f t="shared" si="222"/>
        <v>0</v>
      </c>
      <c r="CG220" s="17">
        <f t="shared" si="223"/>
        <v>0</v>
      </c>
      <c r="CH220" s="16">
        <f t="shared" si="224"/>
        <v>0</v>
      </c>
      <c r="CJ220" s="13">
        <f t="shared" si="250"/>
        <v>1</v>
      </c>
      <c r="CK220" s="13">
        <f t="shared" si="251"/>
        <v>0</v>
      </c>
      <c r="CL220" s="13">
        <f t="shared" si="264"/>
        <v>1</v>
      </c>
      <c r="CM220" s="16">
        <f t="shared" si="226"/>
        <v>0</v>
      </c>
      <c r="CN220" s="17">
        <f t="shared" si="227"/>
        <v>0</v>
      </c>
      <c r="CO220" s="16">
        <f t="shared" si="228"/>
        <v>0</v>
      </c>
      <c r="CQ220" s="16">
        <f t="shared" si="252"/>
        <v>0</v>
      </c>
      <c r="CR220" s="16">
        <f>CQ220-ROUNDDOWN(コマンド生成ツール!$D$25,0)</f>
        <v>0</v>
      </c>
      <c r="CS220" s="16">
        <v>8</v>
      </c>
    </row>
    <row r="221" spans="2:97" x14ac:dyDescent="0.15">
      <c r="B221" s="8">
        <f t="shared" si="253"/>
        <v>188</v>
      </c>
      <c r="C221" s="8">
        <f t="shared" si="174"/>
        <v>1</v>
      </c>
      <c r="D221" s="8">
        <f t="shared" si="175"/>
        <v>88</v>
      </c>
      <c r="E221" s="16">
        <f t="shared" si="176"/>
        <v>1517.1551500583676</v>
      </c>
      <c r="F221" s="13">
        <f t="shared" si="177"/>
        <v>0.9803447122651362</v>
      </c>
      <c r="G221" s="13">
        <f t="shared" si="178"/>
        <v>0.19729228351303379</v>
      </c>
      <c r="H221" s="13">
        <f t="shared" si="179"/>
        <v>0.92215150973242543</v>
      </c>
      <c r="I221" s="13">
        <f t="shared" si="180"/>
        <v>0.38682889382543362</v>
      </c>
      <c r="K221" s="13">
        <f t="shared" si="181"/>
        <v>1</v>
      </c>
      <c r="L221" s="13">
        <f t="shared" si="182"/>
        <v>0</v>
      </c>
      <c r="M221" s="13">
        <f t="shared" si="254"/>
        <v>1</v>
      </c>
      <c r="N221" s="16">
        <f t="shared" si="229"/>
        <v>0</v>
      </c>
      <c r="O221" s="17">
        <f t="shared" si="183"/>
        <v>0</v>
      </c>
      <c r="P221" s="16">
        <f t="shared" si="184"/>
        <v>0</v>
      </c>
      <c r="R221" s="13">
        <f t="shared" si="230"/>
        <v>1</v>
      </c>
      <c r="S221" s="13">
        <f t="shared" si="231"/>
        <v>0</v>
      </c>
      <c r="T221" s="13">
        <f t="shared" si="185"/>
        <v>1</v>
      </c>
      <c r="U221" s="16">
        <f t="shared" si="186"/>
        <v>0</v>
      </c>
      <c r="V221" s="17">
        <f t="shared" si="187"/>
        <v>0</v>
      </c>
      <c r="W221" s="16">
        <f t="shared" si="188"/>
        <v>0</v>
      </c>
      <c r="Y221" s="13">
        <f t="shared" si="232"/>
        <v>1</v>
      </c>
      <c r="Z221" s="13">
        <f t="shared" si="233"/>
        <v>0</v>
      </c>
      <c r="AA221" s="13">
        <f t="shared" si="255"/>
        <v>1</v>
      </c>
      <c r="AB221" s="16">
        <f t="shared" si="190"/>
        <v>0</v>
      </c>
      <c r="AC221" s="17">
        <f t="shared" si="191"/>
        <v>0</v>
      </c>
      <c r="AD221" s="16">
        <f t="shared" si="192"/>
        <v>0</v>
      </c>
      <c r="AF221" s="13">
        <f t="shared" si="234"/>
        <v>1</v>
      </c>
      <c r="AG221" s="13">
        <f t="shared" si="235"/>
        <v>0</v>
      </c>
      <c r="AH221" s="13">
        <f t="shared" si="256"/>
        <v>1</v>
      </c>
      <c r="AI221" s="16">
        <f t="shared" si="194"/>
        <v>0</v>
      </c>
      <c r="AJ221" s="17">
        <f t="shared" si="195"/>
        <v>0</v>
      </c>
      <c r="AK221" s="16">
        <f t="shared" si="196"/>
        <v>0</v>
      </c>
      <c r="AM221" s="13">
        <f t="shared" si="236"/>
        <v>1</v>
      </c>
      <c r="AN221" s="13">
        <f t="shared" si="237"/>
        <v>0</v>
      </c>
      <c r="AO221" s="13">
        <f t="shared" si="257"/>
        <v>1</v>
      </c>
      <c r="AP221" s="16">
        <f t="shared" si="198"/>
        <v>0</v>
      </c>
      <c r="AQ221" s="17">
        <f t="shared" si="199"/>
        <v>0</v>
      </c>
      <c r="AR221" s="16">
        <f t="shared" si="200"/>
        <v>0</v>
      </c>
      <c r="AT221" s="13">
        <f t="shared" si="238"/>
        <v>1</v>
      </c>
      <c r="AU221" s="13">
        <f t="shared" si="239"/>
        <v>0</v>
      </c>
      <c r="AV221" s="13">
        <f t="shared" si="258"/>
        <v>1</v>
      </c>
      <c r="AW221" s="16">
        <f t="shared" si="202"/>
        <v>0</v>
      </c>
      <c r="AX221" s="17">
        <f t="shared" si="203"/>
        <v>0</v>
      </c>
      <c r="AY221" s="16">
        <f t="shared" si="204"/>
        <v>0</v>
      </c>
      <c r="BA221" s="13">
        <f t="shared" si="240"/>
        <v>1</v>
      </c>
      <c r="BB221" s="13">
        <f t="shared" si="241"/>
        <v>0</v>
      </c>
      <c r="BC221" s="13">
        <f t="shared" si="259"/>
        <v>1</v>
      </c>
      <c r="BD221" s="16">
        <f t="shared" si="206"/>
        <v>0</v>
      </c>
      <c r="BE221" s="17">
        <f t="shared" si="207"/>
        <v>0</v>
      </c>
      <c r="BF221" s="16">
        <f t="shared" si="208"/>
        <v>0</v>
      </c>
      <c r="BH221" s="13">
        <f t="shared" si="242"/>
        <v>1</v>
      </c>
      <c r="BI221" s="13">
        <f t="shared" si="243"/>
        <v>0</v>
      </c>
      <c r="BJ221" s="13">
        <f t="shared" si="260"/>
        <v>1</v>
      </c>
      <c r="BK221" s="16">
        <f t="shared" si="210"/>
        <v>0</v>
      </c>
      <c r="BL221" s="17">
        <f t="shared" si="211"/>
        <v>0</v>
      </c>
      <c r="BM221" s="16">
        <f t="shared" si="212"/>
        <v>0</v>
      </c>
      <c r="BO221" s="13">
        <f t="shared" si="244"/>
        <v>1</v>
      </c>
      <c r="BP221" s="13">
        <f t="shared" si="245"/>
        <v>0</v>
      </c>
      <c r="BQ221" s="13">
        <f t="shared" si="261"/>
        <v>1</v>
      </c>
      <c r="BR221" s="16">
        <f t="shared" si="214"/>
        <v>0</v>
      </c>
      <c r="BS221" s="17">
        <f t="shared" si="215"/>
        <v>0</v>
      </c>
      <c r="BT221" s="16">
        <f t="shared" si="216"/>
        <v>0</v>
      </c>
      <c r="BV221" s="13">
        <f t="shared" si="246"/>
        <v>1</v>
      </c>
      <c r="BW221" s="13">
        <f t="shared" si="247"/>
        <v>0</v>
      </c>
      <c r="BX221" s="13">
        <f t="shared" si="262"/>
        <v>1</v>
      </c>
      <c r="BY221" s="16">
        <f t="shared" si="218"/>
        <v>0</v>
      </c>
      <c r="BZ221" s="17">
        <f t="shared" si="219"/>
        <v>0</v>
      </c>
      <c r="CA221" s="16">
        <f t="shared" si="220"/>
        <v>0</v>
      </c>
      <c r="CC221" s="13">
        <f t="shared" si="248"/>
        <v>1</v>
      </c>
      <c r="CD221" s="13">
        <f t="shared" si="249"/>
        <v>0</v>
      </c>
      <c r="CE221" s="13">
        <f t="shared" si="263"/>
        <v>1</v>
      </c>
      <c r="CF221" s="16">
        <f t="shared" si="222"/>
        <v>0</v>
      </c>
      <c r="CG221" s="17">
        <f t="shared" si="223"/>
        <v>0</v>
      </c>
      <c r="CH221" s="16">
        <f t="shared" si="224"/>
        <v>0</v>
      </c>
      <c r="CJ221" s="13">
        <f t="shared" si="250"/>
        <v>1</v>
      </c>
      <c r="CK221" s="13">
        <f t="shared" si="251"/>
        <v>0</v>
      </c>
      <c r="CL221" s="13">
        <f t="shared" si="264"/>
        <v>1</v>
      </c>
      <c r="CM221" s="16">
        <f t="shared" si="226"/>
        <v>0</v>
      </c>
      <c r="CN221" s="17">
        <f t="shared" si="227"/>
        <v>0</v>
      </c>
      <c r="CO221" s="16">
        <f t="shared" si="228"/>
        <v>0</v>
      </c>
      <c r="CQ221" s="16">
        <f t="shared" si="252"/>
        <v>0</v>
      </c>
      <c r="CR221" s="16">
        <f>CQ221-ROUNDDOWN(コマンド生成ツール!$D$25,0)</f>
        <v>0</v>
      </c>
      <c r="CS221" s="16">
        <v>8</v>
      </c>
    </row>
    <row r="222" spans="2:97" x14ac:dyDescent="0.15">
      <c r="B222" s="8">
        <f t="shared" si="253"/>
        <v>189</v>
      </c>
      <c r="C222" s="8">
        <f t="shared" si="174"/>
        <v>1</v>
      </c>
      <c r="D222" s="8">
        <f t="shared" si="175"/>
        <v>89</v>
      </c>
      <c r="E222" s="16">
        <f t="shared" si="176"/>
        <v>1552.4942332573839</v>
      </c>
      <c r="F222" s="13">
        <f t="shared" si="177"/>
        <v>0.97942157700099453</v>
      </c>
      <c r="G222" s="13">
        <f t="shared" si="178"/>
        <v>0.2018251087077251</v>
      </c>
      <c r="H222" s="13">
        <f t="shared" si="179"/>
        <v>0.91853325099022987</v>
      </c>
      <c r="I222" s="13">
        <f t="shared" si="180"/>
        <v>0.3953437324978345</v>
      </c>
      <c r="K222" s="13">
        <f t="shared" si="181"/>
        <v>1</v>
      </c>
      <c r="L222" s="13">
        <f t="shared" si="182"/>
        <v>0</v>
      </c>
      <c r="M222" s="13">
        <f t="shared" si="254"/>
        <v>1</v>
      </c>
      <c r="N222" s="16">
        <f t="shared" si="229"/>
        <v>0</v>
      </c>
      <c r="O222" s="17">
        <f t="shared" si="183"/>
        <v>0</v>
      </c>
      <c r="P222" s="16">
        <f t="shared" si="184"/>
        <v>0</v>
      </c>
      <c r="R222" s="13">
        <f t="shared" si="230"/>
        <v>1</v>
      </c>
      <c r="S222" s="13">
        <f t="shared" si="231"/>
        <v>0</v>
      </c>
      <c r="T222" s="13">
        <f t="shared" si="185"/>
        <v>1</v>
      </c>
      <c r="U222" s="16">
        <f t="shared" si="186"/>
        <v>0</v>
      </c>
      <c r="V222" s="17">
        <f t="shared" si="187"/>
        <v>0</v>
      </c>
      <c r="W222" s="16">
        <f t="shared" si="188"/>
        <v>0</v>
      </c>
      <c r="Y222" s="13">
        <f t="shared" si="232"/>
        <v>1</v>
      </c>
      <c r="Z222" s="13">
        <f t="shared" si="233"/>
        <v>0</v>
      </c>
      <c r="AA222" s="13">
        <f t="shared" si="255"/>
        <v>1</v>
      </c>
      <c r="AB222" s="16">
        <f t="shared" si="190"/>
        <v>0</v>
      </c>
      <c r="AC222" s="17">
        <f t="shared" si="191"/>
        <v>0</v>
      </c>
      <c r="AD222" s="16">
        <f t="shared" si="192"/>
        <v>0</v>
      </c>
      <c r="AF222" s="13">
        <f t="shared" si="234"/>
        <v>1</v>
      </c>
      <c r="AG222" s="13">
        <f t="shared" si="235"/>
        <v>0</v>
      </c>
      <c r="AH222" s="13">
        <f t="shared" si="256"/>
        <v>1</v>
      </c>
      <c r="AI222" s="16">
        <f t="shared" si="194"/>
        <v>0</v>
      </c>
      <c r="AJ222" s="17">
        <f t="shared" si="195"/>
        <v>0</v>
      </c>
      <c r="AK222" s="16">
        <f t="shared" si="196"/>
        <v>0</v>
      </c>
      <c r="AM222" s="13">
        <f t="shared" si="236"/>
        <v>1</v>
      </c>
      <c r="AN222" s="13">
        <f t="shared" si="237"/>
        <v>0</v>
      </c>
      <c r="AO222" s="13">
        <f t="shared" si="257"/>
        <v>1</v>
      </c>
      <c r="AP222" s="16">
        <f t="shared" si="198"/>
        <v>0</v>
      </c>
      <c r="AQ222" s="17">
        <f t="shared" si="199"/>
        <v>0</v>
      </c>
      <c r="AR222" s="16">
        <f t="shared" si="200"/>
        <v>0</v>
      </c>
      <c r="AT222" s="13">
        <f t="shared" si="238"/>
        <v>1</v>
      </c>
      <c r="AU222" s="13">
        <f t="shared" si="239"/>
        <v>0</v>
      </c>
      <c r="AV222" s="13">
        <f t="shared" si="258"/>
        <v>1</v>
      </c>
      <c r="AW222" s="16">
        <f t="shared" si="202"/>
        <v>0</v>
      </c>
      <c r="AX222" s="17">
        <f t="shared" si="203"/>
        <v>0</v>
      </c>
      <c r="AY222" s="16">
        <f t="shared" si="204"/>
        <v>0</v>
      </c>
      <c r="BA222" s="13">
        <f t="shared" si="240"/>
        <v>1</v>
      </c>
      <c r="BB222" s="13">
        <f t="shared" si="241"/>
        <v>0</v>
      </c>
      <c r="BC222" s="13">
        <f t="shared" si="259"/>
        <v>1</v>
      </c>
      <c r="BD222" s="16">
        <f t="shared" si="206"/>
        <v>0</v>
      </c>
      <c r="BE222" s="17">
        <f t="shared" si="207"/>
        <v>0</v>
      </c>
      <c r="BF222" s="16">
        <f t="shared" si="208"/>
        <v>0</v>
      </c>
      <c r="BH222" s="13">
        <f t="shared" si="242"/>
        <v>1</v>
      </c>
      <c r="BI222" s="13">
        <f t="shared" si="243"/>
        <v>0</v>
      </c>
      <c r="BJ222" s="13">
        <f t="shared" si="260"/>
        <v>1</v>
      </c>
      <c r="BK222" s="16">
        <f t="shared" si="210"/>
        <v>0</v>
      </c>
      <c r="BL222" s="17">
        <f t="shared" si="211"/>
        <v>0</v>
      </c>
      <c r="BM222" s="16">
        <f t="shared" si="212"/>
        <v>0</v>
      </c>
      <c r="BO222" s="13">
        <f t="shared" si="244"/>
        <v>1</v>
      </c>
      <c r="BP222" s="13">
        <f t="shared" si="245"/>
        <v>0</v>
      </c>
      <c r="BQ222" s="13">
        <f t="shared" si="261"/>
        <v>1</v>
      </c>
      <c r="BR222" s="16">
        <f t="shared" si="214"/>
        <v>0</v>
      </c>
      <c r="BS222" s="17">
        <f t="shared" si="215"/>
        <v>0</v>
      </c>
      <c r="BT222" s="16">
        <f t="shared" si="216"/>
        <v>0</v>
      </c>
      <c r="BV222" s="13">
        <f t="shared" si="246"/>
        <v>1</v>
      </c>
      <c r="BW222" s="13">
        <f t="shared" si="247"/>
        <v>0</v>
      </c>
      <c r="BX222" s="13">
        <f t="shared" si="262"/>
        <v>1</v>
      </c>
      <c r="BY222" s="16">
        <f t="shared" si="218"/>
        <v>0</v>
      </c>
      <c r="BZ222" s="17">
        <f t="shared" si="219"/>
        <v>0</v>
      </c>
      <c r="CA222" s="16">
        <f t="shared" si="220"/>
        <v>0</v>
      </c>
      <c r="CC222" s="13">
        <f t="shared" si="248"/>
        <v>1</v>
      </c>
      <c r="CD222" s="13">
        <f t="shared" si="249"/>
        <v>0</v>
      </c>
      <c r="CE222" s="13">
        <f t="shared" si="263"/>
        <v>1</v>
      </c>
      <c r="CF222" s="16">
        <f t="shared" si="222"/>
        <v>0</v>
      </c>
      <c r="CG222" s="17">
        <f t="shared" si="223"/>
        <v>0</v>
      </c>
      <c r="CH222" s="16">
        <f t="shared" si="224"/>
        <v>0</v>
      </c>
      <c r="CJ222" s="13">
        <f t="shared" si="250"/>
        <v>1</v>
      </c>
      <c r="CK222" s="13">
        <f t="shared" si="251"/>
        <v>0</v>
      </c>
      <c r="CL222" s="13">
        <f t="shared" si="264"/>
        <v>1</v>
      </c>
      <c r="CM222" s="16">
        <f t="shared" si="226"/>
        <v>0</v>
      </c>
      <c r="CN222" s="17">
        <f t="shared" si="227"/>
        <v>0</v>
      </c>
      <c r="CO222" s="16">
        <f t="shared" si="228"/>
        <v>0</v>
      </c>
      <c r="CQ222" s="16">
        <f t="shared" si="252"/>
        <v>0</v>
      </c>
      <c r="CR222" s="16">
        <f>CQ222-ROUNDDOWN(コマンド生成ツール!$D$25,0)</f>
        <v>0</v>
      </c>
      <c r="CS222" s="16">
        <v>8</v>
      </c>
    </row>
    <row r="223" spans="2:97" x14ac:dyDescent="0.15">
      <c r="B223" s="8">
        <f t="shared" si="253"/>
        <v>190</v>
      </c>
      <c r="C223" s="8">
        <f t="shared" si="174"/>
        <v>1</v>
      </c>
      <c r="D223" s="8">
        <f t="shared" si="175"/>
        <v>90</v>
      </c>
      <c r="E223" s="16">
        <f t="shared" si="176"/>
        <v>1588.6564694485635</v>
      </c>
      <c r="F223" s="13">
        <f t="shared" si="177"/>
        <v>0.97845524302495579</v>
      </c>
      <c r="G223" s="13">
        <f t="shared" si="178"/>
        <v>0.20645904532612439</v>
      </c>
      <c r="H223" s="13">
        <f t="shared" si="179"/>
        <v>0.91474932520605068</v>
      </c>
      <c r="I223" s="13">
        <f t="shared" si="180"/>
        <v>0.40402187073854684</v>
      </c>
      <c r="K223" s="13">
        <f t="shared" si="181"/>
        <v>1</v>
      </c>
      <c r="L223" s="13">
        <f t="shared" si="182"/>
        <v>0</v>
      </c>
      <c r="M223" s="13">
        <f t="shared" si="254"/>
        <v>1</v>
      </c>
      <c r="N223" s="16">
        <f t="shared" si="229"/>
        <v>0</v>
      </c>
      <c r="O223" s="17">
        <f t="shared" si="183"/>
        <v>0</v>
      </c>
      <c r="P223" s="16">
        <f t="shared" si="184"/>
        <v>0</v>
      </c>
      <c r="R223" s="13">
        <f t="shared" si="230"/>
        <v>1</v>
      </c>
      <c r="S223" s="13">
        <f t="shared" si="231"/>
        <v>0</v>
      </c>
      <c r="T223" s="13">
        <f t="shared" si="185"/>
        <v>1</v>
      </c>
      <c r="U223" s="16">
        <f t="shared" si="186"/>
        <v>0</v>
      </c>
      <c r="V223" s="17">
        <f t="shared" si="187"/>
        <v>0</v>
      </c>
      <c r="W223" s="16">
        <f t="shared" si="188"/>
        <v>0</v>
      </c>
      <c r="Y223" s="13">
        <f t="shared" si="232"/>
        <v>1</v>
      </c>
      <c r="Z223" s="13">
        <f t="shared" si="233"/>
        <v>0</v>
      </c>
      <c r="AA223" s="13">
        <f t="shared" si="255"/>
        <v>1</v>
      </c>
      <c r="AB223" s="16">
        <f t="shared" si="190"/>
        <v>0</v>
      </c>
      <c r="AC223" s="17">
        <f t="shared" si="191"/>
        <v>0</v>
      </c>
      <c r="AD223" s="16">
        <f t="shared" si="192"/>
        <v>0</v>
      </c>
      <c r="AF223" s="13">
        <f t="shared" si="234"/>
        <v>1</v>
      </c>
      <c r="AG223" s="13">
        <f t="shared" si="235"/>
        <v>0</v>
      </c>
      <c r="AH223" s="13">
        <f t="shared" si="256"/>
        <v>1</v>
      </c>
      <c r="AI223" s="16">
        <f t="shared" si="194"/>
        <v>0</v>
      </c>
      <c r="AJ223" s="17">
        <f t="shared" si="195"/>
        <v>0</v>
      </c>
      <c r="AK223" s="16">
        <f t="shared" si="196"/>
        <v>0</v>
      </c>
      <c r="AM223" s="13">
        <f t="shared" si="236"/>
        <v>1</v>
      </c>
      <c r="AN223" s="13">
        <f t="shared" si="237"/>
        <v>0</v>
      </c>
      <c r="AO223" s="13">
        <f t="shared" si="257"/>
        <v>1</v>
      </c>
      <c r="AP223" s="16">
        <f t="shared" si="198"/>
        <v>0</v>
      </c>
      <c r="AQ223" s="17">
        <f t="shared" si="199"/>
        <v>0</v>
      </c>
      <c r="AR223" s="16">
        <f t="shared" si="200"/>
        <v>0</v>
      </c>
      <c r="AT223" s="13">
        <f t="shared" si="238"/>
        <v>1</v>
      </c>
      <c r="AU223" s="13">
        <f t="shared" si="239"/>
        <v>0</v>
      </c>
      <c r="AV223" s="13">
        <f t="shared" si="258"/>
        <v>1</v>
      </c>
      <c r="AW223" s="16">
        <f t="shared" si="202"/>
        <v>0</v>
      </c>
      <c r="AX223" s="17">
        <f t="shared" si="203"/>
        <v>0</v>
      </c>
      <c r="AY223" s="16">
        <f t="shared" si="204"/>
        <v>0</v>
      </c>
      <c r="BA223" s="13">
        <f t="shared" si="240"/>
        <v>1</v>
      </c>
      <c r="BB223" s="13">
        <f t="shared" si="241"/>
        <v>0</v>
      </c>
      <c r="BC223" s="13">
        <f t="shared" si="259"/>
        <v>1</v>
      </c>
      <c r="BD223" s="16">
        <f t="shared" si="206"/>
        <v>0</v>
      </c>
      <c r="BE223" s="17">
        <f t="shared" si="207"/>
        <v>0</v>
      </c>
      <c r="BF223" s="16">
        <f t="shared" si="208"/>
        <v>0</v>
      </c>
      <c r="BH223" s="13">
        <f t="shared" si="242"/>
        <v>1</v>
      </c>
      <c r="BI223" s="13">
        <f t="shared" si="243"/>
        <v>0</v>
      </c>
      <c r="BJ223" s="13">
        <f t="shared" si="260"/>
        <v>1</v>
      </c>
      <c r="BK223" s="16">
        <f t="shared" si="210"/>
        <v>0</v>
      </c>
      <c r="BL223" s="17">
        <f t="shared" si="211"/>
        <v>0</v>
      </c>
      <c r="BM223" s="16">
        <f t="shared" si="212"/>
        <v>0</v>
      </c>
      <c r="BO223" s="13">
        <f t="shared" si="244"/>
        <v>1</v>
      </c>
      <c r="BP223" s="13">
        <f t="shared" si="245"/>
        <v>0</v>
      </c>
      <c r="BQ223" s="13">
        <f t="shared" si="261"/>
        <v>1</v>
      </c>
      <c r="BR223" s="16">
        <f t="shared" si="214"/>
        <v>0</v>
      </c>
      <c r="BS223" s="17">
        <f t="shared" si="215"/>
        <v>0</v>
      </c>
      <c r="BT223" s="16">
        <f t="shared" si="216"/>
        <v>0</v>
      </c>
      <c r="BV223" s="13">
        <f t="shared" si="246"/>
        <v>1</v>
      </c>
      <c r="BW223" s="13">
        <f t="shared" si="247"/>
        <v>0</v>
      </c>
      <c r="BX223" s="13">
        <f t="shared" si="262"/>
        <v>1</v>
      </c>
      <c r="BY223" s="16">
        <f t="shared" si="218"/>
        <v>0</v>
      </c>
      <c r="BZ223" s="17">
        <f t="shared" si="219"/>
        <v>0</v>
      </c>
      <c r="CA223" s="16">
        <f t="shared" si="220"/>
        <v>0</v>
      </c>
      <c r="CC223" s="13">
        <f t="shared" si="248"/>
        <v>1</v>
      </c>
      <c r="CD223" s="13">
        <f t="shared" si="249"/>
        <v>0</v>
      </c>
      <c r="CE223" s="13">
        <f t="shared" si="263"/>
        <v>1</v>
      </c>
      <c r="CF223" s="16">
        <f t="shared" si="222"/>
        <v>0</v>
      </c>
      <c r="CG223" s="17">
        <f t="shared" si="223"/>
        <v>0</v>
      </c>
      <c r="CH223" s="16">
        <f t="shared" si="224"/>
        <v>0</v>
      </c>
      <c r="CJ223" s="13">
        <f t="shared" si="250"/>
        <v>1</v>
      </c>
      <c r="CK223" s="13">
        <f t="shared" si="251"/>
        <v>0</v>
      </c>
      <c r="CL223" s="13">
        <f t="shared" si="264"/>
        <v>1</v>
      </c>
      <c r="CM223" s="16">
        <f t="shared" si="226"/>
        <v>0</v>
      </c>
      <c r="CN223" s="17">
        <f t="shared" si="227"/>
        <v>0</v>
      </c>
      <c r="CO223" s="16">
        <f t="shared" si="228"/>
        <v>0</v>
      </c>
      <c r="CQ223" s="16">
        <f t="shared" si="252"/>
        <v>0</v>
      </c>
      <c r="CR223" s="16">
        <f>CQ223-ROUNDDOWN(コマンド生成ツール!$D$25,0)</f>
        <v>0</v>
      </c>
      <c r="CS223" s="16">
        <v>8</v>
      </c>
    </row>
    <row r="224" spans="2:97" x14ac:dyDescent="0.15">
      <c r="B224" s="8">
        <f t="shared" si="253"/>
        <v>191</v>
      </c>
      <c r="C224" s="8">
        <f t="shared" si="174"/>
        <v>1</v>
      </c>
      <c r="D224" s="8">
        <f t="shared" si="175"/>
        <v>91</v>
      </c>
      <c r="E224" s="16">
        <f t="shared" si="176"/>
        <v>1625.6610323281986</v>
      </c>
      <c r="F224" s="13">
        <f t="shared" si="177"/>
        <v>0.97744370402772729</v>
      </c>
      <c r="G224" s="13">
        <f t="shared" si="178"/>
        <v>0.21119613030677611</v>
      </c>
      <c r="H224" s="13">
        <f t="shared" si="179"/>
        <v>0.91079238908688653</v>
      </c>
      <c r="I224" s="13">
        <f t="shared" si="180"/>
        <v>0.41286465576675557</v>
      </c>
      <c r="K224" s="13">
        <f t="shared" si="181"/>
        <v>1</v>
      </c>
      <c r="L224" s="13">
        <f t="shared" si="182"/>
        <v>0</v>
      </c>
      <c r="M224" s="13">
        <f t="shared" si="254"/>
        <v>1</v>
      </c>
      <c r="N224" s="16">
        <f t="shared" si="229"/>
        <v>0</v>
      </c>
      <c r="O224" s="17">
        <f t="shared" si="183"/>
        <v>0</v>
      </c>
      <c r="P224" s="16">
        <f t="shared" si="184"/>
        <v>0</v>
      </c>
      <c r="R224" s="13">
        <f t="shared" si="230"/>
        <v>1</v>
      </c>
      <c r="S224" s="13">
        <f t="shared" si="231"/>
        <v>0</v>
      </c>
      <c r="T224" s="13">
        <f t="shared" si="185"/>
        <v>1</v>
      </c>
      <c r="U224" s="16">
        <f t="shared" si="186"/>
        <v>0</v>
      </c>
      <c r="V224" s="17">
        <f t="shared" si="187"/>
        <v>0</v>
      </c>
      <c r="W224" s="16">
        <f t="shared" si="188"/>
        <v>0</v>
      </c>
      <c r="Y224" s="13">
        <f t="shared" si="232"/>
        <v>1</v>
      </c>
      <c r="Z224" s="13">
        <f t="shared" si="233"/>
        <v>0</v>
      </c>
      <c r="AA224" s="13">
        <f t="shared" si="255"/>
        <v>1</v>
      </c>
      <c r="AB224" s="16">
        <f t="shared" si="190"/>
        <v>0</v>
      </c>
      <c r="AC224" s="17">
        <f t="shared" si="191"/>
        <v>0</v>
      </c>
      <c r="AD224" s="16">
        <f t="shared" si="192"/>
        <v>0</v>
      </c>
      <c r="AF224" s="13">
        <f t="shared" si="234"/>
        <v>1</v>
      </c>
      <c r="AG224" s="13">
        <f t="shared" si="235"/>
        <v>0</v>
      </c>
      <c r="AH224" s="13">
        <f t="shared" si="256"/>
        <v>1</v>
      </c>
      <c r="AI224" s="16">
        <f t="shared" si="194"/>
        <v>0</v>
      </c>
      <c r="AJ224" s="17">
        <f t="shared" si="195"/>
        <v>0</v>
      </c>
      <c r="AK224" s="16">
        <f t="shared" si="196"/>
        <v>0</v>
      </c>
      <c r="AM224" s="13">
        <f t="shared" si="236"/>
        <v>1</v>
      </c>
      <c r="AN224" s="13">
        <f t="shared" si="237"/>
        <v>0</v>
      </c>
      <c r="AO224" s="13">
        <f t="shared" si="257"/>
        <v>1</v>
      </c>
      <c r="AP224" s="16">
        <f t="shared" si="198"/>
        <v>0</v>
      </c>
      <c r="AQ224" s="17">
        <f t="shared" si="199"/>
        <v>0</v>
      </c>
      <c r="AR224" s="16">
        <f t="shared" si="200"/>
        <v>0</v>
      </c>
      <c r="AT224" s="13">
        <f t="shared" si="238"/>
        <v>1</v>
      </c>
      <c r="AU224" s="13">
        <f t="shared" si="239"/>
        <v>0</v>
      </c>
      <c r="AV224" s="13">
        <f t="shared" si="258"/>
        <v>1</v>
      </c>
      <c r="AW224" s="16">
        <f t="shared" si="202"/>
        <v>0</v>
      </c>
      <c r="AX224" s="17">
        <f t="shared" si="203"/>
        <v>0</v>
      </c>
      <c r="AY224" s="16">
        <f t="shared" si="204"/>
        <v>0</v>
      </c>
      <c r="BA224" s="13">
        <f t="shared" si="240"/>
        <v>1</v>
      </c>
      <c r="BB224" s="13">
        <f t="shared" si="241"/>
        <v>0</v>
      </c>
      <c r="BC224" s="13">
        <f t="shared" si="259"/>
        <v>1</v>
      </c>
      <c r="BD224" s="16">
        <f t="shared" si="206"/>
        <v>0</v>
      </c>
      <c r="BE224" s="17">
        <f t="shared" si="207"/>
        <v>0</v>
      </c>
      <c r="BF224" s="16">
        <f t="shared" si="208"/>
        <v>0</v>
      </c>
      <c r="BH224" s="13">
        <f t="shared" si="242"/>
        <v>1</v>
      </c>
      <c r="BI224" s="13">
        <f t="shared" si="243"/>
        <v>0</v>
      </c>
      <c r="BJ224" s="13">
        <f t="shared" si="260"/>
        <v>1</v>
      </c>
      <c r="BK224" s="16">
        <f t="shared" si="210"/>
        <v>0</v>
      </c>
      <c r="BL224" s="17">
        <f t="shared" si="211"/>
        <v>0</v>
      </c>
      <c r="BM224" s="16">
        <f t="shared" si="212"/>
        <v>0</v>
      </c>
      <c r="BO224" s="13">
        <f t="shared" si="244"/>
        <v>1</v>
      </c>
      <c r="BP224" s="13">
        <f t="shared" si="245"/>
        <v>0</v>
      </c>
      <c r="BQ224" s="13">
        <f t="shared" si="261"/>
        <v>1</v>
      </c>
      <c r="BR224" s="16">
        <f t="shared" si="214"/>
        <v>0</v>
      </c>
      <c r="BS224" s="17">
        <f t="shared" si="215"/>
        <v>0</v>
      </c>
      <c r="BT224" s="16">
        <f t="shared" si="216"/>
        <v>0</v>
      </c>
      <c r="BV224" s="13">
        <f t="shared" si="246"/>
        <v>1</v>
      </c>
      <c r="BW224" s="13">
        <f t="shared" si="247"/>
        <v>0</v>
      </c>
      <c r="BX224" s="13">
        <f t="shared" si="262"/>
        <v>1</v>
      </c>
      <c r="BY224" s="16">
        <f t="shared" si="218"/>
        <v>0</v>
      </c>
      <c r="BZ224" s="17">
        <f t="shared" si="219"/>
        <v>0</v>
      </c>
      <c r="CA224" s="16">
        <f t="shared" si="220"/>
        <v>0</v>
      </c>
      <c r="CC224" s="13">
        <f t="shared" si="248"/>
        <v>1</v>
      </c>
      <c r="CD224" s="13">
        <f t="shared" si="249"/>
        <v>0</v>
      </c>
      <c r="CE224" s="13">
        <f t="shared" si="263"/>
        <v>1</v>
      </c>
      <c r="CF224" s="16">
        <f t="shared" si="222"/>
        <v>0</v>
      </c>
      <c r="CG224" s="17">
        <f t="shared" si="223"/>
        <v>0</v>
      </c>
      <c r="CH224" s="16">
        <f t="shared" si="224"/>
        <v>0</v>
      </c>
      <c r="CJ224" s="13">
        <f t="shared" si="250"/>
        <v>1</v>
      </c>
      <c r="CK224" s="13">
        <f t="shared" si="251"/>
        <v>0</v>
      </c>
      <c r="CL224" s="13">
        <f t="shared" si="264"/>
        <v>1</v>
      </c>
      <c r="CM224" s="16">
        <f t="shared" si="226"/>
        <v>0</v>
      </c>
      <c r="CN224" s="17">
        <f t="shared" si="227"/>
        <v>0</v>
      </c>
      <c r="CO224" s="16">
        <f t="shared" si="228"/>
        <v>0</v>
      </c>
      <c r="CQ224" s="16">
        <f t="shared" si="252"/>
        <v>0</v>
      </c>
      <c r="CR224" s="16">
        <f>CQ224-ROUNDDOWN(コマンド生成ツール!$D$25,0)</f>
        <v>0</v>
      </c>
      <c r="CS224" s="16">
        <v>8</v>
      </c>
    </row>
    <row r="225" spans="2:97" x14ac:dyDescent="0.15">
      <c r="B225" s="8">
        <f t="shared" si="253"/>
        <v>192</v>
      </c>
      <c r="C225" s="8">
        <f t="shared" ref="C225:C288" si="265">ROUNDDOWN(B225/$B$29,0)</f>
        <v>1</v>
      </c>
      <c r="D225" s="8">
        <f t="shared" ref="D225:D288" si="266">B225-C225*$B$29</f>
        <v>92</v>
      </c>
      <c r="E225" s="16">
        <f t="shared" ref="E225:E288" si="267">$E$29*10^C225*10^(D225/$B$29)</f>
        <v>1663.5275422053421</v>
      </c>
      <c r="F225" s="13">
        <f t="shared" ref="F225:F288" si="268">COS(2*PI()*E225/$E$26)</f>
        <v>0.97638486198998953</v>
      </c>
      <c r="G225" s="13">
        <f t="shared" ref="G225:G288" si="269">SIN(2*PI()*E225/$E$26)</f>
        <v>0.2160384254635945</v>
      </c>
      <c r="H225" s="13">
        <f t="shared" ref="H225:H288" si="270">COS(4*PI()*E225/$E$26)</f>
        <v>0.90665479744642186</v>
      </c>
      <c r="I225" s="13">
        <f t="shared" ref="I225:I288" si="271">SIN(4*PI()*E225/$E$26)</f>
        <v>0.42187329646161276</v>
      </c>
      <c r="K225" s="13">
        <f t="shared" ref="K225:K288" si="272">(($K$26+$K$27*F225+$K$28*H225)*(1-$K$29*F225-$K$30*H225)-($K$27*G225+$K$28*I225)*($K$29*G225+$K$30*I225))/((1-$K$29*F225-$K$30*H225)^2+($K$29*G225+$K$30*I225)^2)</f>
        <v>1</v>
      </c>
      <c r="L225" s="13">
        <f t="shared" ref="L225:L288" si="273">(-($K$26+$K$27*F225+$K$28*H225)*($K$29*G225+$K$30*I225)-($K$27*G225+$K$28*I225)*(1-$K$29*F225-$K$30*H225))/((1-$K$29*F225-$K$30*H225)^2+($K$29*G225+$K$30*I225)^2)</f>
        <v>0</v>
      </c>
      <c r="M225" s="13">
        <f t="shared" si="254"/>
        <v>1</v>
      </c>
      <c r="N225" s="16">
        <f t="shared" si="229"/>
        <v>0</v>
      </c>
      <c r="O225" s="17">
        <f t="shared" ref="O225:O288" si="274">-(N226-N225)/(180*2*($E226-$E225))</f>
        <v>0</v>
      </c>
      <c r="P225" s="16">
        <f t="shared" ref="P225:P288" si="275">20*LOG(M225)</f>
        <v>0</v>
      </c>
      <c r="R225" s="13">
        <f t="shared" si="230"/>
        <v>1</v>
      </c>
      <c r="S225" s="13">
        <f t="shared" si="231"/>
        <v>0</v>
      </c>
      <c r="T225" s="13">
        <f t="shared" ref="T225:T288" si="276">SQRT(R225^2+S225^2)</f>
        <v>1</v>
      </c>
      <c r="U225" s="16">
        <f t="shared" ref="U225:U288" si="277">ATAN2(R225,S225)/PI()*180</f>
        <v>0</v>
      </c>
      <c r="V225" s="17">
        <f t="shared" ref="V225:V288" si="278">-(U226-U225)/(180*2*($E226-$E225))</f>
        <v>0</v>
      </c>
      <c r="W225" s="16">
        <f t="shared" ref="W225:W288" si="279">20*LOG(T225)</f>
        <v>0</v>
      </c>
      <c r="Y225" s="13">
        <f t="shared" si="232"/>
        <v>1</v>
      </c>
      <c r="Z225" s="13">
        <f t="shared" si="233"/>
        <v>0</v>
      </c>
      <c r="AA225" s="13">
        <f t="shared" si="255"/>
        <v>1</v>
      </c>
      <c r="AB225" s="16">
        <f t="shared" ref="AB225:AB288" si="280">ATAN2(Y225,Z225)/PI()*180</f>
        <v>0</v>
      </c>
      <c r="AC225" s="17">
        <f t="shared" ref="AC225:AC288" si="281">-(AB226-AB225)/(180*2*($E226-$E225))</f>
        <v>0</v>
      </c>
      <c r="AD225" s="16">
        <f t="shared" ref="AD225:AD288" si="282">20*LOG(AA225)</f>
        <v>0</v>
      </c>
      <c r="AF225" s="13">
        <f t="shared" si="234"/>
        <v>1</v>
      </c>
      <c r="AG225" s="13">
        <f t="shared" si="235"/>
        <v>0</v>
      </c>
      <c r="AH225" s="13">
        <f t="shared" si="256"/>
        <v>1</v>
      </c>
      <c r="AI225" s="16">
        <f t="shared" ref="AI225:AI288" si="283">ATAN2(AF225,AG225)/PI()*180</f>
        <v>0</v>
      </c>
      <c r="AJ225" s="17">
        <f t="shared" ref="AJ225:AJ288" si="284">-(AI226-AI225)/(180*2*($E226-$E225))</f>
        <v>0</v>
      </c>
      <c r="AK225" s="16">
        <f t="shared" ref="AK225:AK288" si="285">20*LOG(AH225)</f>
        <v>0</v>
      </c>
      <c r="AM225" s="13">
        <f t="shared" si="236"/>
        <v>1</v>
      </c>
      <c r="AN225" s="13">
        <f t="shared" si="237"/>
        <v>0</v>
      </c>
      <c r="AO225" s="13">
        <f t="shared" si="257"/>
        <v>1</v>
      </c>
      <c r="AP225" s="16">
        <f t="shared" ref="AP225:AP288" si="286">ATAN2(AM225,AN225)/PI()*180</f>
        <v>0</v>
      </c>
      <c r="AQ225" s="17">
        <f t="shared" ref="AQ225:AQ288" si="287">-(AP226-AP225)/(180*2*($E226-$E225))</f>
        <v>0</v>
      </c>
      <c r="AR225" s="16">
        <f t="shared" ref="AR225:AR288" si="288">20*LOG(AO225)</f>
        <v>0</v>
      </c>
      <c r="AT225" s="13">
        <f t="shared" si="238"/>
        <v>1</v>
      </c>
      <c r="AU225" s="13">
        <f t="shared" si="239"/>
        <v>0</v>
      </c>
      <c r="AV225" s="13">
        <f t="shared" si="258"/>
        <v>1</v>
      </c>
      <c r="AW225" s="16">
        <f t="shared" ref="AW225:AW288" si="289">ATAN2(AT225,AU225)/PI()*180</f>
        <v>0</v>
      </c>
      <c r="AX225" s="17">
        <f t="shared" ref="AX225:AX288" si="290">-(AW226-AW225)/(180*2*($E226-$E225))</f>
        <v>0</v>
      </c>
      <c r="AY225" s="16">
        <f t="shared" ref="AY225:AY288" si="291">20*LOG(AV225)</f>
        <v>0</v>
      </c>
      <c r="BA225" s="13">
        <f t="shared" si="240"/>
        <v>1</v>
      </c>
      <c r="BB225" s="13">
        <f t="shared" si="241"/>
        <v>0</v>
      </c>
      <c r="BC225" s="13">
        <f t="shared" si="259"/>
        <v>1</v>
      </c>
      <c r="BD225" s="16">
        <f t="shared" ref="BD225:BD288" si="292">ATAN2(BA225,BB225)/PI()*180</f>
        <v>0</v>
      </c>
      <c r="BE225" s="17">
        <f t="shared" ref="BE225:BE288" si="293">-(BD226-BD225)/(180*2*($E226-$E225))</f>
        <v>0</v>
      </c>
      <c r="BF225" s="16">
        <f t="shared" ref="BF225:BF288" si="294">20*LOG(BC225)</f>
        <v>0</v>
      </c>
      <c r="BH225" s="13">
        <f t="shared" si="242"/>
        <v>1</v>
      </c>
      <c r="BI225" s="13">
        <f t="shared" si="243"/>
        <v>0</v>
      </c>
      <c r="BJ225" s="13">
        <f t="shared" si="260"/>
        <v>1</v>
      </c>
      <c r="BK225" s="16">
        <f t="shared" ref="BK225:BK288" si="295">ATAN2(BH225,BI225)/PI()*180</f>
        <v>0</v>
      </c>
      <c r="BL225" s="17">
        <f t="shared" ref="BL225:BL288" si="296">-(BK226-BK225)/(180*2*($E226-$E225))</f>
        <v>0</v>
      </c>
      <c r="BM225" s="16">
        <f t="shared" ref="BM225:BM288" si="297">20*LOG(BJ225)</f>
        <v>0</v>
      </c>
      <c r="BO225" s="13">
        <f t="shared" si="244"/>
        <v>1</v>
      </c>
      <c r="BP225" s="13">
        <f t="shared" si="245"/>
        <v>0</v>
      </c>
      <c r="BQ225" s="13">
        <f t="shared" si="261"/>
        <v>1</v>
      </c>
      <c r="BR225" s="16">
        <f t="shared" ref="BR225:BR288" si="298">ATAN2(BO225,BP225)/PI()*180</f>
        <v>0</v>
      </c>
      <c r="BS225" s="17">
        <f t="shared" ref="BS225:BS288" si="299">-(BR226-BR225)/(180*2*($E226-$E225))</f>
        <v>0</v>
      </c>
      <c r="BT225" s="16">
        <f t="shared" ref="BT225:BT288" si="300">20*LOG(BQ225)</f>
        <v>0</v>
      </c>
      <c r="BV225" s="13">
        <f t="shared" si="246"/>
        <v>1</v>
      </c>
      <c r="BW225" s="13">
        <f t="shared" si="247"/>
        <v>0</v>
      </c>
      <c r="BX225" s="13">
        <f t="shared" si="262"/>
        <v>1</v>
      </c>
      <c r="BY225" s="16">
        <f t="shared" ref="BY225:BY288" si="301">ATAN2(BV225,BW225)/PI()*180</f>
        <v>0</v>
      </c>
      <c r="BZ225" s="17">
        <f t="shared" ref="BZ225:BZ288" si="302">-(BY226-BY225)/(180*2*($E226-$E225))</f>
        <v>0</v>
      </c>
      <c r="CA225" s="16">
        <f t="shared" ref="CA225:CA288" si="303">20*LOG(BX225)</f>
        <v>0</v>
      </c>
      <c r="CC225" s="13">
        <f t="shared" si="248"/>
        <v>1</v>
      </c>
      <c r="CD225" s="13">
        <f t="shared" si="249"/>
        <v>0</v>
      </c>
      <c r="CE225" s="13">
        <f t="shared" si="263"/>
        <v>1</v>
      </c>
      <c r="CF225" s="16">
        <f t="shared" ref="CF225:CF288" si="304">ATAN2(CC225,CD225)/PI()*180</f>
        <v>0</v>
      </c>
      <c r="CG225" s="17">
        <f t="shared" ref="CG225:CG288" si="305">-(CF226-CF225)/(180*2*($E226-$E225))</f>
        <v>0</v>
      </c>
      <c r="CH225" s="16">
        <f t="shared" ref="CH225:CH288" si="306">20*LOG(CE225)</f>
        <v>0</v>
      </c>
      <c r="CJ225" s="13">
        <f t="shared" si="250"/>
        <v>1</v>
      </c>
      <c r="CK225" s="13">
        <f t="shared" si="251"/>
        <v>0</v>
      </c>
      <c r="CL225" s="13">
        <f t="shared" si="264"/>
        <v>1</v>
      </c>
      <c r="CM225" s="16">
        <f t="shared" ref="CM225:CM288" si="307">ATAN2(CJ225,CK225)/PI()*180</f>
        <v>0</v>
      </c>
      <c r="CN225" s="17">
        <f t="shared" ref="CN225:CN288" si="308">-(CM226-CM225)/(180*2*($E226-$E225))</f>
        <v>0</v>
      </c>
      <c r="CO225" s="16">
        <f t="shared" ref="CO225:CO288" si="309">20*LOG(CL225)</f>
        <v>0</v>
      </c>
      <c r="CQ225" s="16">
        <f t="shared" si="252"/>
        <v>0</v>
      </c>
      <c r="CR225" s="16">
        <f>CQ225-ROUNDDOWN(コマンド生成ツール!$D$25,0)</f>
        <v>0</v>
      </c>
      <c r="CS225" s="16">
        <v>8</v>
      </c>
    </row>
    <row r="226" spans="2:97" x14ac:dyDescent="0.15">
      <c r="B226" s="8">
        <f t="shared" si="253"/>
        <v>193</v>
      </c>
      <c r="C226" s="8">
        <f t="shared" si="265"/>
        <v>1</v>
      </c>
      <c r="D226" s="8">
        <f t="shared" si="266"/>
        <v>93</v>
      </c>
      <c r="E226" s="16">
        <f t="shared" si="267"/>
        <v>1702.2760764047537</v>
      </c>
      <c r="F226" s="13">
        <f t="shared" si="268"/>
        <v>0.97527652313322266</v>
      </c>
      <c r="G226" s="13">
        <f t="shared" si="269"/>
        <v>0.2209880164741351</v>
      </c>
      <c r="H226" s="13">
        <f t="shared" si="270"/>
        <v>0.90232859314965475</v>
      </c>
      <c r="I226" s="13">
        <f t="shared" si="271"/>
        <v>0.43104884872200366</v>
      </c>
      <c r="K226" s="13">
        <f t="shared" si="272"/>
        <v>1</v>
      </c>
      <c r="L226" s="13">
        <f t="shared" si="273"/>
        <v>0</v>
      </c>
      <c r="M226" s="13">
        <f t="shared" si="254"/>
        <v>1</v>
      </c>
      <c r="N226" s="16">
        <f t="shared" ref="N226:N289" si="310">ATAN2(K226,L226)/PI()*180</f>
        <v>0</v>
      </c>
      <c r="O226" s="17">
        <f t="shared" si="274"/>
        <v>0</v>
      </c>
      <c r="P226" s="16">
        <f t="shared" si="275"/>
        <v>0</v>
      </c>
      <c r="R226" s="13">
        <f t="shared" ref="R226:R289" si="311">((R$26+R$27*$F226+R$28*$H226)*(1-R$29*$F226-R$30*$H226)-(R$27*$G226+R$28*$I226)*(R$29*$G226+R$30*$I226))/((1-R$29*$F226-R$30*$H226)^2+(R$29*$G226+R$30*$I226)^2)</f>
        <v>1</v>
      </c>
      <c r="S226" s="13">
        <f t="shared" ref="S226:S289" si="312">(-(R$26+R$27*$F226+R$28*$H226)*(R$29*$G226+R$30*$I226)-(R$27*$G226+R$28*$I226)*(1-R$29*$F226-R$30*$H226))/((1-R$29*$F226-R$30*$H226)^2+(R$29*$G226+R$30*$I226)^2)</f>
        <v>0</v>
      </c>
      <c r="T226" s="13">
        <f t="shared" si="276"/>
        <v>1</v>
      </c>
      <c r="U226" s="16">
        <f t="shared" si="277"/>
        <v>0</v>
      </c>
      <c r="V226" s="17">
        <f t="shared" si="278"/>
        <v>0</v>
      </c>
      <c r="W226" s="16">
        <f t="shared" si="279"/>
        <v>0</v>
      </c>
      <c r="Y226" s="13">
        <f t="shared" ref="Y226:Y289" si="313">((Y$26+Y$27*$F226+Y$28*$H226)*(1-Y$29*$F226-Y$30*$H226)-(Y$27*$G226+Y$28*$I226)*(Y$29*$G226+Y$30*$I226))/((1-Y$29*$F226-Y$30*$H226)^2+(Y$29*$G226+Y$30*$I226)^2)</f>
        <v>1</v>
      </c>
      <c r="Z226" s="13">
        <f t="shared" ref="Z226:Z289" si="314">(-(Y$26+Y$27*$F226+Y$28*$H226)*(Y$29*$G226+Y$30*$I226)-(Y$27*$G226+Y$28*$I226)*(1-Y$29*$F226-Y$30*$H226))/((1-Y$29*$F226-Y$30*$H226)^2+(Y$29*$G226+Y$30*$I226)^2)</f>
        <v>0</v>
      </c>
      <c r="AA226" s="13">
        <f t="shared" si="255"/>
        <v>1</v>
      </c>
      <c r="AB226" s="16">
        <f t="shared" si="280"/>
        <v>0</v>
      </c>
      <c r="AC226" s="17">
        <f t="shared" si="281"/>
        <v>0</v>
      </c>
      <c r="AD226" s="16">
        <f t="shared" si="282"/>
        <v>0</v>
      </c>
      <c r="AF226" s="13">
        <f t="shared" ref="AF226:AF289" si="315">((AF$26+AF$27*$F226+AF$28*$H226)*(1-AF$29*$F226-AF$30*$H226)-(AF$27*$G226+AF$28*$I226)*(AF$29*$G226+AF$30*$I226))/((1-AF$29*$F226-AF$30*$H226)^2+(AF$29*$G226+AF$30*$I226)^2)</f>
        <v>1</v>
      </c>
      <c r="AG226" s="13">
        <f t="shared" ref="AG226:AG289" si="316">(-(AF$26+AF$27*$F226+AF$28*$H226)*(AF$29*$G226+AF$30*$I226)-(AF$27*$G226+AF$28*$I226)*(1-AF$29*$F226-AF$30*$H226))/((1-AF$29*$F226-AF$30*$H226)^2+(AF$29*$G226+AF$30*$I226)^2)</f>
        <v>0</v>
      </c>
      <c r="AH226" s="13">
        <f t="shared" si="256"/>
        <v>1</v>
      </c>
      <c r="AI226" s="16">
        <f t="shared" si="283"/>
        <v>0</v>
      </c>
      <c r="AJ226" s="17">
        <f t="shared" si="284"/>
        <v>0</v>
      </c>
      <c r="AK226" s="16">
        <f t="shared" si="285"/>
        <v>0</v>
      </c>
      <c r="AM226" s="13">
        <f t="shared" ref="AM226:AM289" si="317">((AM$26+AM$27*$F226+AM$28*$H226)*(1-AM$29*$F226-AM$30*$H226)-(AM$27*$G226+AM$28*$I226)*(AM$29*$G226+AM$30*$I226))/((1-AM$29*$F226-AM$30*$H226)^2+(AM$29*$G226+AM$30*$I226)^2)</f>
        <v>1</v>
      </c>
      <c r="AN226" s="13">
        <f t="shared" ref="AN226:AN289" si="318">(-(AM$26+AM$27*$F226+AM$28*$H226)*(AM$29*$G226+AM$30*$I226)-(AM$27*$G226+AM$28*$I226)*(1-AM$29*$F226-AM$30*$H226))/((1-AM$29*$F226-AM$30*$H226)^2+(AM$29*$G226+AM$30*$I226)^2)</f>
        <v>0</v>
      </c>
      <c r="AO226" s="13">
        <f t="shared" si="257"/>
        <v>1</v>
      </c>
      <c r="AP226" s="16">
        <f t="shared" si="286"/>
        <v>0</v>
      </c>
      <c r="AQ226" s="17">
        <f t="shared" si="287"/>
        <v>0</v>
      </c>
      <c r="AR226" s="16">
        <f t="shared" si="288"/>
        <v>0</v>
      </c>
      <c r="AT226" s="13">
        <f t="shared" ref="AT226:AT289" si="319">((AT$26+AT$27*$F226+AT$28*$H226)*(1-AT$29*$F226-AT$30*$H226)-(AT$27*$G226+AT$28*$I226)*(AT$29*$G226+AT$30*$I226))/((1-AT$29*$F226-AT$30*$H226)^2+(AT$29*$G226+AT$30*$I226)^2)</f>
        <v>1</v>
      </c>
      <c r="AU226" s="13">
        <f t="shared" ref="AU226:AU289" si="320">(-(AT$26+AT$27*$F226+AT$28*$H226)*(AT$29*$G226+AT$30*$I226)-(AT$27*$G226+AT$28*$I226)*(1-AT$29*$F226-AT$30*$H226))/((1-AT$29*$F226-AT$30*$H226)^2+(AT$29*$G226+AT$30*$I226)^2)</f>
        <v>0</v>
      </c>
      <c r="AV226" s="13">
        <f t="shared" si="258"/>
        <v>1</v>
      </c>
      <c r="AW226" s="16">
        <f t="shared" si="289"/>
        <v>0</v>
      </c>
      <c r="AX226" s="17">
        <f t="shared" si="290"/>
        <v>0</v>
      </c>
      <c r="AY226" s="16">
        <f t="shared" si="291"/>
        <v>0</v>
      </c>
      <c r="BA226" s="13">
        <f t="shared" ref="BA226:BA289" si="321">((BA$26+BA$27*$F226+BA$28*$H226)*(1-BA$29*$F226-BA$30*$H226)-(BA$27*$G226+BA$28*$I226)*(BA$29*$G226+BA$30*$I226))/((1-BA$29*$F226-BA$30*$H226)^2+(BA$29*$G226+BA$30*$I226)^2)</f>
        <v>1</v>
      </c>
      <c r="BB226" s="13">
        <f t="shared" ref="BB226:BB289" si="322">(-(BA$26+BA$27*$F226+BA$28*$H226)*(BA$29*$G226+BA$30*$I226)-(BA$27*$G226+BA$28*$I226)*(1-BA$29*$F226-BA$30*$H226))/((1-BA$29*$F226-BA$30*$H226)^2+(BA$29*$G226+BA$30*$I226)^2)</f>
        <v>0</v>
      </c>
      <c r="BC226" s="13">
        <f t="shared" si="259"/>
        <v>1</v>
      </c>
      <c r="BD226" s="16">
        <f t="shared" si="292"/>
        <v>0</v>
      </c>
      <c r="BE226" s="17">
        <f t="shared" si="293"/>
        <v>0</v>
      </c>
      <c r="BF226" s="16">
        <f t="shared" si="294"/>
        <v>0</v>
      </c>
      <c r="BH226" s="13">
        <f t="shared" ref="BH226:BH289" si="323">((BH$26+BH$27*$F226+BH$28*$H226)*(1-BH$29*$F226-BH$30*$H226)-(BH$27*$G226+BH$28*$I226)*(BH$29*$G226+BH$30*$I226))/((1-BH$29*$F226-BH$30*$H226)^2+(BH$29*$G226+BH$30*$I226)^2)</f>
        <v>1</v>
      </c>
      <c r="BI226" s="13">
        <f t="shared" ref="BI226:BI289" si="324">(-(BH$26+BH$27*$F226+BH$28*$H226)*(BH$29*$G226+BH$30*$I226)-(BH$27*$G226+BH$28*$I226)*(1-BH$29*$F226-BH$30*$H226))/((1-BH$29*$F226-BH$30*$H226)^2+(BH$29*$G226+BH$30*$I226)^2)</f>
        <v>0</v>
      </c>
      <c r="BJ226" s="13">
        <f t="shared" si="260"/>
        <v>1</v>
      </c>
      <c r="BK226" s="16">
        <f t="shared" si="295"/>
        <v>0</v>
      </c>
      <c r="BL226" s="17">
        <f t="shared" si="296"/>
        <v>0</v>
      </c>
      <c r="BM226" s="16">
        <f t="shared" si="297"/>
        <v>0</v>
      </c>
      <c r="BO226" s="13">
        <f t="shared" ref="BO226:BO289" si="325">((BO$26+BO$27*$F226+BO$28*$H226)*(1-BO$29*$F226-BO$30*$H226)-(BO$27*$G226+BO$28*$I226)*(BO$29*$G226+BO$30*$I226))/((1-BO$29*$F226-BO$30*$H226)^2+(BO$29*$G226+BO$30*$I226)^2)</f>
        <v>1</v>
      </c>
      <c r="BP226" s="13">
        <f t="shared" ref="BP226:BP289" si="326">(-(BO$26+BO$27*$F226+BO$28*$H226)*(BO$29*$G226+BO$30*$I226)-(BO$27*$G226+BO$28*$I226)*(1-BO$29*$F226-BO$30*$H226))/((1-BO$29*$F226-BO$30*$H226)^2+(BO$29*$G226+BO$30*$I226)^2)</f>
        <v>0</v>
      </c>
      <c r="BQ226" s="13">
        <f t="shared" si="261"/>
        <v>1</v>
      </c>
      <c r="BR226" s="16">
        <f t="shared" si="298"/>
        <v>0</v>
      </c>
      <c r="BS226" s="17">
        <f t="shared" si="299"/>
        <v>0</v>
      </c>
      <c r="BT226" s="16">
        <f t="shared" si="300"/>
        <v>0</v>
      </c>
      <c r="BV226" s="13">
        <f t="shared" ref="BV226:BV289" si="327">((BV$26+BV$27*$F226+BV$28*$H226)*(1-BV$29*$F226-BV$30*$H226)-(BV$27*$G226+BV$28*$I226)*(BV$29*$G226+BV$30*$I226))/((1-BV$29*$F226-BV$30*$H226)^2+(BV$29*$G226+BV$30*$I226)^2)</f>
        <v>1</v>
      </c>
      <c r="BW226" s="13">
        <f t="shared" ref="BW226:BW289" si="328">(-(BV$26+BV$27*$F226+BV$28*$H226)*(BV$29*$G226+BV$30*$I226)-(BV$27*$G226+BV$28*$I226)*(1-BV$29*$F226-BV$30*$H226))/((1-BV$29*$F226-BV$30*$H226)^2+(BV$29*$G226+BV$30*$I226)^2)</f>
        <v>0</v>
      </c>
      <c r="BX226" s="13">
        <f t="shared" si="262"/>
        <v>1</v>
      </c>
      <c r="BY226" s="16">
        <f t="shared" si="301"/>
        <v>0</v>
      </c>
      <c r="BZ226" s="17">
        <f t="shared" si="302"/>
        <v>0</v>
      </c>
      <c r="CA226" s="16">
        <f t="shared" si="303"/>
        <v>0</v>
      </c>
      <c r="CC226" s="13">
        <f t="shared" ref="CC226:CC289" si="329">((CC$26+CC$27*$F226+CC$28*$H226)*(1-CC$29*$F226-CC$30*$H226)-(CC$27*$G226+CC$28*$I226)*(CC$29*$G226+CC$30*$I226))/((1-CC$29*$F226-CC$30*$H226)^2+(CC$29*$G226+CC$30*$I226)^2)</f>
        <v>1</v>
      </c>
      <c r="CD226" s="13">
        <f t="shared" ref="CD226:CD289" si="330">(-(CC$26+CC$27*$F226+CC$28*$H226)*(CC$29*$G226+CC$30*$I226)-(CC$27*$G226+CC$28*$I226)*(1-CC$29*$F226-CC$30*$H226))/((1-CC$29*$F226-CC$30*$H226)^2+(CC$29*$G226+CC$30*$I226)^2)</f>
        <v>0</v>
      </c>
      <c r="CE226" s="13">
        <f t="shared" si="263"/>
        <v>1</v>
      </c>
      <c r="CF226" s="16">
        <f t="shared" si="304"/>
        <v>0</v>
      </c>
      <c r="CG226" s="17">
        <f t="shared" si="305"/>
        <v>0</v>
      </c>
      <c r="CH226" s="16">
        <f t="shared" si="306"/>
        <v>0</v>
      </c>
      <c r="CJ226" s="13">
        <f t="shared" ref="CJ226:CJ289" si="331">((CJ$26+CJ$27*$F226+CJ$28*$H226)*(1-CJ$29*$F226-CJ$30*$H226)-(CJ$27*$G226+CJ$28*$I226)*(CJ$29*$G226+CJ$30*$I226))/((1-CJ$29*$F226-CJ$30*$H226)^2+(CJ$29*$G226+CJ$30*$I226)^2)</f>
        <v>1</v>
      </c>
      <c r="CK226" s="13">
        <f t="shared" ref="CK226:CK289" si="332">(-(CJ$26+CJ$27*$F226+CJ$28*$H226)*(CJ$29*$G226+CJ$30*$I226)-(CJ$27*$G226+CJ$28*$I226)*(1-CJ$29*$F226-CJ$30*$H226))/((1-CJ$29*$F226-CJ$30*$H226)^2+(CJ$29*$G226+CJ$30*$I226)^2)</f>
        <v>0</v>
      </c>
      <c r="CL226" s="13">
        <f t="shared" si="264"/>
        <v>1</v>
      </c>
      <c r="CM226" s="16">
        <f t="shared" si="307"/>
        <v>0</v>
      </c>
      <c r="CN226" s="17">
        <f t="shared" si="308"/>
        <v>0</v>
      </c>
      <c r="CO226" s="16">
        <f t="shared" si="309"/>
        <v>0</v>
      </c>
      <c r="CQ226" s="16">
        <f t="shared" ref="CQ226:CQ289" si="333">P226+W226+AD226+AK226+AR226+AY226+BF226+BM226+BT226+CA226+CH226+CO226</f>
        <v>0</v>
      </c>
      <c r="CR226" s="16">
        <f>CQ226-ROUNDDOWN(コマンド生成ツール!$D$25,0)</f>
        <v>0</v>
      </c>
      <c r="CS226" s="16">
        <v>8</v>
      </c>
    </row>
    <row r="227" spans="2:97" x14ac:dyDescent="0.15">
      <c r="B227" s="8">
        <f t="shared" ref="B227:B290" si="334">B226+1</f>
        <v>194</v>
      </c>
      <c r="C227" s="8">
        <f t="shared" si="265"/>
        <v>1</v>
      </c>
      <c r="D227" s="8">
        <f t="shared" si="266"/>
        <v>94</v>
      </c>
      <c r="E227" s="16">
        <f t="shared" si="267"/>
        <v>1741.9271799121609</v>
      </c>
      <c r="F227" s="13">
        <f t="shared" si="268"/>
        <v>0.97411639370582415</v>
      </c>
      <c r="G227" s="13">
        <f t="shared" si="269"/>
        <v>0.22604701173331143</v>
      </c>
      <c r="H227" s="13">
        <f t="shared" si="270"/>
        <v>0.89780549697288037</v>
      </c>
      <c r="I227" s="13">
        <f t="shared" si="271"/>
        <v>0.44039219975526289</v>
      </c>
      <c r="K227" s="13">
        <f t="shared" si="272"/>
        <v>1</v>
      </c>
      <c r="L227" s="13">
        <f t="shared" si="273"/>
        <v>0</v>
      </c>
      <c r="M227" s="13">
        <f t="shared" ref="M227:M290" si="335">SQRT(K227^2+L227^2)</f>
        <v>1</v>
      </c>
      <c r="N227" s="16">
        <f t="shared" si="310"/>
        <v>0</v>
      </c>
      <c r="O227" s="17">
        <f t="shared" si="274"/>
        <v>0</v>
      </c>
      <c r="P227" s="16">
        <f t="shared" si="275"/>
        <v>0</v>
      </c>
      <c r="R227" s="13">
        <f t="shared" si="311"/>
        <v>1</v>
      </c>
      <c r="S227" s="13">
        <f t="shared" si="312"/>
        <v>0</v>
      </c>
      <c r="T227" s="13">
        <f t="shared" si="276"/>
        <v>1</v>
      </c>
      <c r="U227" s="16">
        <f t="shared" si="277"/>
        <v>0</v>
      </c>
      <c r="V227" s="17">
        <f t="shared" si="278"/>
        <v>0</v>
      </c>
      <c r="W227" s="16">
        <f t="shared" si="279"/>
        <v>0</v>
      </c>
      <c r="Y227" s="13">
        <f t="shared" si="313"/>
        <v>1</v>
      </c>
      <c r="Z227" s="13">
        <f t="shared" si="314"/>
        <v>0</v>
      </c>
      <c r="AA227" s="13">
        <f t="shared" si="255"/>
        <v>1</v>
      </c>
      <c r="AB227" s="16">
        <f t="shared" si="280"/>
        <v>0</v>
      </c>
      <c r="AC227" s="17">
        <f t="shared" si="281"/>
        <v>0</v>
      </c>
      <c r="AD227" s="16">
        <f t="shared" si="282"/>
        <v>0</v>
      </c>
      <c r="AF227" s="13">
        <f t="shared" si="315"/>
        <v>1</v>
      </c>
      <c r="AG227" s="13">
        <f t="shared" si="316"/>
        <v>0</v>
      </c>
      <c r="AH227" s="13">
        <f t="shared" si="256"/>
        <v>1</v>
      </c>
      <c r="AI227" s="16">
        <f t="shared" si="283"/>
        <v>0</v>
      </c>
      <c r="AJ227" s="17">
        <f t="shared" si="284"/>
        <v>0</v>
      </c>
      <c r="AK227" s="16">
        <f t="shared" si="285"/>
        <v>0</v>
      </c>
      <c r="AM227" s="13">
        <f t="shared" si="317"/>
        <v>1</v>
      </c>
      <c r="AN227" s="13">
        <f t="shared" si="318"/>
        <v>0</v>
      </c>
      <c r="AO227" s="13">
        <f t="shared" si="257"/>
        <v>1</v>
      </c>
      <c r="AP227" s="16">
        <f t="shared" si="286"/>
        <v>0</v>
      </c>
      <c r="AQ227" s="17">
        <f t="shared" si="287"/>
        <v>0</v>
      </c>
      <c r="AR227" s="16">
        <f t="shared" si="288"/>
        <v>0</v>
      </c>
      <c r="AT227" s="13">
        <f t="shared" si="319"/>
        <v>1</v>
      </c>
      <c r="AU227" s="13">
        <f t="shared" si="320"/>
        <v>0</v>
      </c>
      <c r="AV227" s="13">
        <f t="shared" si="258"/>
        <v>1</v>
      </c>
      <c r="AW227" s="16">
        <f t="shared" si="289"/>
        <v>0</v>
      </c>
      <c r="AX227" s="17">
        <f t="shared" si="290"/>
        <v>0</v>
      </c>
      <c r="AY227" s="16">
        <f t="shared" si="291"/>
        <v>0</v>
      </c>
      <c r="BA227" s="13">
        <f t="shared" si="321"/>
        <v>1</v>
      </c>
      <c r="BB227" s="13">
        <f t="shared" si="322"/>
        <v>0</v>
      </c>
      <c r="BC227" s="13">
        <f t="shared" si="259"/>
        <v>1</v>
      </c>
      <c r="BD227" s="16">
        <f t="shared" si="292"/>
        <v>0</v>
      </c>
      <c r="BE227" s="17">
        <f t="shared" si="293"/>
        <v>0</v>
      </c>
      <c r="BF227" s="16">
        <f t="shared" si="294"/>
        <v>0</v>
      </c>
      <c r="BH227" s="13">
        <f t="shared" si="323"/>
        <v>1</v>
      </c>
      <c r="BI227" s="13">
        <f t="shared" si="324"/>
        <v>0</v>
      </c>
      <c r="BJ227" s="13">
        <f t="shared" si="260"/>
        <v>1</v>
      </c>
      <c r="BK227" s="16">
        <f t="shared" si="295"/>
        <v>0</v>
      </c>
      <c r="BL227" s="17">
        <f t="shared" si="296"/>
        <v>0</v>
      </c>
      <c r="BM227" s="16">
        <f t="shared" si="297"/>
        <v>0</v>
      </c>
      <c r="BO227" s="13">
        <f t="shared" si="325"/>
        <v>1</v>
      </c>
      <c r="BP227" s="13">
        <f t="shared" si="326"/>
        <v>0</v>
      </c>
      <c r="BQ227" s="13">
        <f t="shared" si="261"/>
        <v>1</v>
      </c>
      <c r="BR227" s="16">
        <f t="shared" si="298"/>
        <v>0</v>
      </c>
      <c r="BS227" s="17">
        <f t="shared" si="299"/>
        <v>0</v>
      </c>
      <c r="BT227" s="16">
        <f t="shared" si="300"/>
        <v>0</v>
      </c>
      <c r="BV227" s="13">
        <f t="shared" si="327"/>
        <v>1</v>
      </c>
      <c r="BW227" s="13">
        <f t="shared" si="328"/>
        <v>0</v>
      </c>
      <c r="BX227" s="13">
        <f t="shared" si="262"/>
        <v>1</v>
      </c>
      <c r="BY227" s="16">
        <f t="shared" si="301"/>
        <v>0</v>
      </c>
      <c r="BZ227" s="17">
        <f t="shared" si="302"/>
        <v>0</v>
      </c>
      <c r="CA227" s="16">
        <f t="shared" si="303"/>
        <v>0</v>
      </c>
      <c r="CC227" s="13">
        <f t="shared" si="329"/>
        <v>1</v>
      </c>
      <c r="CD227" s="13">
        <f t="shared" si="330"/>
        <v>0</v>
      </c>
      <c r="CE227" s="13">
        <f t="shared" si="263"/>
        <v>1</v>
      </c>
      <c r="CF227" s="16">
        <f t="shared" si="304"/>
        <v>0</v>
      </c>
      <c r="CG227" s="17">
        <f t="shared" si="305"/>
        <v>0</v>
      </c>
      <c r="CH227" s="16">
        <f t="shared" si="306"/>
        <v>0</v>
      </c>
      <c r="CJ227" s="13">
        <f t="shared" si="331"/>
        <v>1</v>
      </c>
      <c r="CK227" s="13">
        <f t="shared" si="332"/>
        <v>0</v>
      </c>
      <c r="CL227" s="13">
        <f t="shared" si="264"/>
        <v>1</v>
      </c>
      <c r="CM227" s="16">
        <f t="shared" si="307"/>
        <v>0</v>
      </c>
      <c r="CN227" s="17">
        <f t="shared" si="308"/>
        <v>0</v>
      </c>
      <c r="CO227" s="16">
        <f t="shared" si="309"/>
        <v>0</v>
      </c>
      <c r="CQ227" s="16">
        <f t="shared" si="333"/>
        <v>0</v>
      </c>
      <c r="CR227" s="16">
        <f>CQ227-ROUNDDOWN(コマンド生成ツール!$D$25,0)</f>
        <v>0</v>
      </c>
      <c r="CS227" s="16">
        <v>8</v>
      </c>
    </row>
    <row r="228" spans="2:97" x14ac:dyDescent="0.15">
      <c r="B228" s="8">
        <f t="shared" si="334"/>
        <v>195</v>
      </c>
      <c r="C228" s="8">
        <f t="shared" si="265"/>
        <v>1</v>
      </c>
      <c r="D228" s="8">
        <f t="shared" si="266"/>
        <v>95</v>
      </c>
      <c r="E228" s="16">
        <f t="shared" si="267"/>
        <v>1782.5018762674915</v>
      </c>
      <c r="F228" s="13">
        <f t="shared" si="268"/>
        <v>0.97290207559924657</v>
      </c>
      <c r="G228" s="13">
        <f t="shared" si="269"/>
        <v>0.23121754106182768</v>
      </c>
      <c r="H228" s="13">
        <f t="shared" si="270"/>
        <v>0.89307689741064411</v>
      </c>
      <c r="I228" s="13">
        <f t="shared" si="271"/>
        <v>0.4499040512280123</v>
      </c>
      <c r="K228" s="13">
        <f t="shared" si="272"/>
        <v>1</v>
      </c>
      <c r="L228" s="13">
        <f t="shared" si="273"/>
        <v>0</v>
      </c>
      <c r="M228" s="13">
        <f t="shared" si="335"/>
        <v>1</v>
      </c>
      <c r="N228" s="16">
        <f t="shared" si="310"/>
        <v>0</v>
      </c>
      <c r="O228" s="17">
        <f t="shared" si="274"/>
        <v>0</v>
      </c>
      <c r="P228" s="16">
        <f t="shared" si="275"/>
        <v>0</v>
      </c>
      <c r="R228" s="13">
        <f t="shared" si="311"/>
        <v>1</v>
      </c>
      <c r="S228" s="13">
        <f t="shared" si="312"/>
        <v>0</v>
      </c>
      <c r="T228" s="13">
        <f t="shared" si="276"/>
        <v>1</v>
      </c>
      <c r="U228" s="16">
        <f t="shared" si="277"/>
        <v>0</v>
      </c>
      <c r="V228" s="17">
        <f t="shared" si="278"/>
        <v>0</v>
      </c>
      <c r="W228" s="16">
        <f t="shared" si="279"/>
        <v>0</v>
      </c>
      <c r="Y228" s="13">
        <f t="shared" si="313"/>
        <v>1</v>
      </c>
      <c r="Z228" s="13">
        <f t="shared" si="314"/>
        <v>0</v>
      </c>
      <c r="AA228" s="13">
        <f t="shared" si="255"/>
        <v>1</v>
      </c>
      <c r="AB228" s="16">
        <f t="shared" si="280"/>
        <v>0</v>
      </c>
      <c r="AC228" s="17">
        <f t="shared" si="281"/>
        <v>0</v>
      </c>
      <c r="AD228" s="16">
        <f t="shared" si="282"/>
        <v>0</v>
      </c>
      <c r="AF228" s="13">
        <f t="shared" si="315"/>
        <v>1</v>
      </c>
      <c r="AG228" s="13">
        <f t="shared" si="316"/>
        <v>0</v>
      </c>
      <c r="AH228" s="13">
        <f t="shared" si="256"/>
        <v>1</v>
      </c>
      <c r="AI228" s="16">
        <f t="shared" si="283"/>
        <v>0</v>
      </c>
      <c r="AJ228" s="17">
        <f t="shared" si="284"/>
        <v>0</v>
      </c>
      <c r="AK228" s="16">
        <f t="shared" si="285"/>
        <v>0</v>
      </c>
      <c r="AM228" s="13">
        <f t="shared" si="317"/>
        <v>1</v>
      </c>
      <c r="AN228" s="13">
        <f t="shared" si="318"/>
        <v>0</v>
      </c>
      <c r="AO228" s="13">
        <f t="shared" si="257"/>
        <v>1</v>
      </c>
      <c r="AP228" s="16">
        <f t="shared" si="286"/>
        <v>0</v>
      </c>
      <c r="AQ228" s="17">
        <f t="shared" si="287"/>
        <v>0</v>
      </c>
      <c r="AR228" s="16">
        <f t="shared" si="288"/>
        <v>0</v>
      </c>
      <c r="AT228" s="13">
        <f t="shared" si="319"/>
        <v>1</v>
      </c>
      <c r="AU228" s="13">
        <f t="shared" si="320"/>
        <v>0</v>
      </c>
      <c r="AV228" s="13">
        <f t="shared" si="258"/>
        <v>1</v>
      </c>
      <c r="AW228" s="16">
        <f t="shared" si="289"/>
        <v>0</v>
      </c>
      <c r="AX228" s="17">
        <f t="shared" si="290"/>
        <v>0</v>
      </c>
      <c r="AY228" s="16">
        <f t="shared" si="291"/>
        <v>0</v>
      </c>
      <c r="BA228" s="13">
        <f t="shared" si="321"/>
        <v>1</v>
      </c>
      <c r="BB228" s="13">
        <f t="shared" si="322"/>
        <v>0</v>
      </c>
      <c r="BC228" s="13">
        <f t="shared" si="259"/>
        <v>1</v>
      </c>
      <c r="BD228" s="16">
        <f t="shared" si="292"/>
        <v>0</v>
      </c>
      <c r="BE228" s="17">
        <f t="shared" si="293"/>
        <v>0</v>
      </c>
      <c r="BF228" s="16">
        <f t="shared" si="294"/>
        <v>0</v>
      </c>
      <c r="BH228" s="13">
        <f t="shared" si="323"/>
        <v>1</v>
      </c>
      <c r="BI228" s="13">
        <f t="shared" si="324"/>
        <v>0</v>
      </c>
      <c r="BJ228" s="13">
        <f t="shared" si="260"/>
        <v>1</v>
      </c>
      <c r="BK228" s="16">
        <f t="shared" si="295"/>
        <v>0</v>
      </c>
      <c r="BL228" s="17">
        <f t="shared" si="296"/>
        <v>0</v>
      </c>
      <c r="BM228" s="16">
        <f t="shared" si="297"/>
        <v>0</v>
      </c>
      <c r="BO228" s="13">
        <f t="shared" si="325"/>
        <v>1</v>
      </c>
      <c r="BP228" s="13">
        <f t="shared" si="326"/>
        <v>0</v>
      </c>
      <c r="BQ228" s="13">
        <f t="shared" si="261"/>
        <v>1</v>
      </c>
      <c r="BR228" s="16">
        <f t="shared" si="298"/>
        <v>0</v>
      </c>
      <c r="BS228" s="17">
        <f t="shared" si="299"/>
        <v>0</v>
      </c>
      <c r="BT228" s="16">
        <f t="shared" si="300"/>
        <v>0</v>
      </c>
      <c r="BV228" s="13">
        <f t="shared" si="327"/>
        <v>1</v>
      </c>
      <c r="BW228" s="13">
        <f t="shared" si="328"/>
        <v>0</v>
      </c>
      <c r="BX228" s="13">
        <f t="shared" si="262"/>
        <v>1</v>
      </c>
      <c r="BY228" s="16">
        <f t="shared" si="301"/>
        <v>0</v>
      </c>
      <c r="BZ228" s="17">
        <f t="shared" si="302"/>
        <v>0</v>
      </c>
      <c r="CA228" s="16">
        <f t="shared" si="303"/>
        <v>0</v>
      </c>
      <c r="CC228" s="13">
        <f t="shared" si="329"/>
        <v>1</v>
      </c>
      <c r="CD228" s="13">
        <f t="shared" si="330"/>
        <v>0</v>
      </c>
      <c r="CE228" s="13">
        <f t="shared" si="263"/>
        <v>1</v>
      </c>
      <c r="CF228" s="16">
        <f t="shared" si="304"/>
        <v>0</v>
      </c>
      <c r="CG228" s="17">
        <f t="shared" si="305"/>
        <v>0</v>
      </c>
      <c r="CH228" s="16">
        <f t="shared" si="306"/>
        <v>0</v>
      </c>
      <c r="CJ228" s="13">
        <f t="shared" si="331"/>
        <v>1</v>
      </c>
      <c r="CK228" s="13">
        <f t="shared" si="332"/>
        <v>0</v>
      </c>
      <c r="CL228" s="13">
        <f t="shared" si="264"/>
        <v>1</v>
      </c>
      <c r="CM228" s="16">
        <f t="shared" si="307"/>
        <v>0</v>
      </c>
      <c r="CN228" s="17">
        <f t="shared" si="308"/>
        <v>0</v>
      </c>
      <c r="CO228" s="16">
        <f t="shared" si="309"/>
        <v>0</v>
      </c>
      <c r="CQ228" s="16">
        <f t="shared" si="333"/>
        <v>0</v>
      </c>
      <c r="CR228" s="16">
        <f>CQ228-ROUNDDOWN(コマンド生成ツール!$D$25,0)</f>
        <v>0</v>
      </c>
      <c r="CS228" s="16">
        <v>8</v>
      </c>
    </row>
    <row r="229" spans="2:97" x14ac:dyDescent="0.15">
      <c r="B229" s="8">
        <f t="shared" si="334"/>
        <v>196</v>
      </c>
      <c r="C229" s="8">
        <f t="shared" si="265"/>
        <v>1</v>
      </c>
      <c r="D229" s="8">
        <f t="shared" si="266"/>
        <v>96</v>
      </c>
      <c r="E229" s="16">
        <f t="shared" si="267"/>
        <v>1824.0216787118197</v>
      </c>
      <c r="F229" s="13">
        <f t="shared" si="268"/>
        <v>0.9716310617888686</v>
      </c>
      <c r="G229" s="13">
        <f t="shared" si="269"/>
        <v>0.23650175425783995</v>
      </c>
      <c r="H229" s="13">
        <f t="shared" si="270"/>
        <v>0.88813384046592858</v>
      </c>
      <c r="I229" s="13">
        <f t="shared" si="271"/>
        <v>0.45958490120895024</v>
      </c>
      <c r="K229" s="13">
        <f t="shared" si="272"/>
        <v>1</v>
      </c>
      <c r="L229" s="13">
        <f t="shared" si="273"/>
        <v>0</v>
      </c>
      <c r="M229" s="13">
        <f t="shared" si="335"/>
        <v>1</v>
      </c>
      <c r="N229" s="16">
        <f t="shared" si="310"/>
        <v>0</v>
      </c>
      <c r="O229" s="17">
        <f t="shared" si="274"/>
        <v>0</v>
      </c>
      <c r="P229" s="16">
        <f t="shared" si="275"/>
        <v>0</v>
      </c>
      <c r="R229" s="13">
        <f t="shared" si="311"/>
        <v>1</v>
      </c>
      <c r="S229" s="13">
        <f t="shared" si="312"/>
        <v>0</v>
      </c>
      <c r="T229" s="13">
        <f t="shared" si="276"/>
        <v>1</v>
      </c>
      <c r="U229" s="16">
        <f t="shared" si="277"/>
        <v>0</v>
      </c>
      <c r="V229" s="17">
        <f t="shared" si="278"/>
        <v>0</v>
      </c>
      <c r="W229" s="16">
        <f t="shared" si="279"/>
        <v>0</v>
      </c>
      <c r="Y229" s="13">
        <f t="shared" si="313"/>
        <v>1</v>
      </c>
      <c r="Z229" s="13">
        <f t="shared" si="314"/>
        <v>0</v>
      </c>
      <c r="AA229" s="13">
        <f t="shared" si="255"/>
        <v>1</v>
      </c>
      <c r="AB229" s="16">
        <f t="shared" si="280"/>
        <v>0</v>
      </c>
      <c r="AC229" s="17">
        <f t="shared" si="281"/>
        <v>0</v>
      </c>
      <c r="AD229" s="16">
        <f t="shared" si="282"/>
        <v>0</v>
      </c>
      <c r="AF229" s="13">
        <f t="shared" si="315"/>
        <v>1</v>
      </c>
      <c r="AG229" s="13">
        <f t="shared" si="316"/>
        <v>0</v>
      </c>
      <c r="AH229" s="13">
        <f t="shared" si="256"/>
        <v>1</v>
      </c>
      <c r="AI229" s="16">
        <f t="shared" si="283"/>
        <v>0</v>
      </c>
      <c r="AJ229" s="17">
        <f t="shared" si="284"/>
        <v>0</v>
      </c>
      <c r="AK229" s="16">
        <f t="shared" si="285"/>
        <v>0</v>
      </c>
      <c r="AM229" s="13">
        <f t="shared" si="317"/>
        <v>1</v>
      </c>
      <c r="AN229" s="13">
        <f t="shared" si="318"/>
        <v>0</v>
      </c>
      <c r="AO229" s="13">
        <f t="shared" si="257"/>
        <v>1</v>
      </c>
      <c r="AP229" s="16">
        <f t="shared" si="286"/>
        <v>0</v>
      </c>
      <c r="AQ229" s="17">
        <f t="shared" si="287"/>
        <v>0</v>
      </c>
      <c r="AR229" s="16">
        <f t="shared" si="288"/>
        <v>0</v>
      </c>
      <c r="AT229" s="13">
        <f t="shared" si="319"/>
        <v>1</v>
      </c>
      <c r="AU229" s="13">
        <f t="shared" si="320"/>
        <v>0</v>
      </c>
      <c r="AV229" s="13">
        <f t="shared" si="258"/>
        <v>1</v>
      </c>
      <c r="AW229" s="16">
        <f t="shared" si="289"/>
        <v>0</v>
      </c>
      <c r="AX229" s="17">
        <f t="shared" si="290"/>
        <v>0</v>
      </c>
      <c r="AY229" s="16">
        <f t="shared" si="291"/>
        <v>0</v>
      </c>
      <c r="BA229" s="13">
        <f t="shared" si="321"/>
        <v>1</v>
      </c>
      <c r="BB229" s="13">
        <f t="shared" si="322"/>
        <v>0</v>
      </c>
      <c r="BC229" s="13">
        <f t="shared" si="259"/>
        <v>1</v>
      </c>
      <c r="BD229" s="16">
        <f t="shared" si="292"/>
        <v>0</v>
      </c>
      <c r="BE229" s="17">
        <f t="shared" si="293"/>
        <v>0</v>
      </c>
      <c r="BF229" s="16">
        <f t="shared" si="294"/>
        <v>0</v>
      </c>
      <c r="BH229" s="13">
        <f t="shared" si="323"/>
        <v>1</v>
      </c>
      <c r="BI229" s="13">
        <f t="shared" si="324"/>
        <v>0</v>
      </c>
      <c r="BJ229" s="13">
        <f t="shared" si="260"/>
        <v>1</v>
      </c>
      <c r="BK229" s="16">
        <f t="shared" si="295"/>
        <v>0</v>
      </c>
      <c r="BL229" s="17">
        <f t="shared" si="296"/>
        <v>0</v>
      </c>
      <c r="BM229" s="16">
        <f t="shared" si="297"/>
        <v>0</v>
      </c>
      <c r="BO229" s="13">
        <f t="shared" si="325"/>
        <v>1</v>
      </c>
      <c r="BP229" s="13">
        <f t="shared" si="326"/>
        <v>0</v>
      </c>
      <c r="BQ229" s="13">
        <f t="shared" si="261"/>
        <v>1</v>
      </c>
      <c r="BR229" s="16">
        <f t="shared" si="298"/>
        <v>0</v>
      </c>
      <c r="BS229" s="17">
        <f t="shared" si="299"/>
        <v>0</v>
      </c>
      <c r="BT229" s="16">
        <f t="shared" si="300"/>
        <v>0</v>
      </c>
      <c r="BV229" s="13">
        <f t="shared" si="327"/>
        <v>1</v>
      </c>
      <c r="BW229" s="13">
        <f t="shared" si="328"/>
        <v>0</v>
      </c>
      <c r="BX229" s="13">
        <f t="shared" si="262"/>
        <v>1</v>
      </c>
      <c r="BY229" s="16">
        <f t="shared" si="301"/>
        <v>0</v>
      </c>
      <c r="BZ229" s="17">
        <f t="shared" si="302"/>
        <v>0</v>
      </c>
      <c r="CA229" s="16">
        <f t="shared" si="303"/>
        <v>0</v>
      </c>
      <c r="CC229" s="13">
        <f t="shared" si="329"/>
        <v>1</v>
      </c>
      <c r="CD229" s="13">
        <f t="shared" si="330"/>
        <v>0</v>
      </c>
      <c r="CE229" s="13">
        <f t="shared" si="263"/>
        <v>1</v>
      </c>
      <c r="CF229" s="16">
        <f t="shared" si="304"/>
        <v>0</v>
      </c>
      <c r="CG229" s="17">
        <f t="shared" si="305"/>
        <v>0</v>
      </c>
      <c r="CH229" s="16">
        <f t="shared" si="306"/>
        <v>0</v>
      </c>
      <c r="CJ229" s="13">
        <f t="shared" si="331"/>
        <v>1</v>
      </c>
      <c r="CK229" s="13">
        <f t="shared" si="332"/>
        <v>0</v>
      </c>
      <c r="CL229" s="13">
        <f t="shared" si="264"/>
        <v>1</v>
      </c>
      <c r="CM229" s="16">
        <f t="shared" si="307"/>
        <v>0</v>
      </c>
      <c r="CN229" s="17">
        <f t="shared" si="308"/>
        <v>0</v>
      </c>
      <c r="CO229" s="16">
        <f t="shared" si="309"/>
        <v>0</v>
      </c>
      <c r="CQ229" s="16">
        <f t="shared" si="333"/>
        <v>0</v>
      </c>
      <c r="CR229" s="16">
        <f>CQ229-ROUNDDOWN(コマンド生成ツール!$D$25,0)</f>
        <v>0</v>
      </c>
      <c r="CS229" s="16">
        <v>8</v>
      </c>
    </row>
    <row r="230" spans="2:97" x14ac:dyDescent="0.15">
      <c r="B230" s="8">
        <f t="shared" si="334"/>
        <v>197</v>
      </c>
      <c r="C230" s="8">
        <f t="shared" si="265"/>
        <v>1</v>
      </c>
      <c r="D230" s="8">
        <f t="shared" si="266"/>
        <v>97</v>
      </c>
      <c r="E230" s="16">
        <f t="shared" si="267"/>
        <v>1866.5086015939821</v>
      </c>
      <c r="F230" s="13">
        <f t="shared" si="268"/>
        <v>0.97030073159432073</v>
      </c>
      <c r="G230" s="13">
        <f t="shared" si="269"/>
        <v>0.2419018194795689</v>
      </c>
      <c r="H230" s="13">
        <f t="shared" si="270"/>
        <v>0.88296701946494816</v>
      </c>
      <c r="I230" s="13">
        <f t="shared" si="271"/>
        <v>0.46943502483004607</v>
      </c>
      <c r="K230" s="13">
        <f t="shared" si="272"/>
        <v>1</v>
      </c>
      <c r="L230" s="13">
        <f t="shared" si="273"/>
        <v>0</v>
      </c>
      <c r="M230" s="13">
        <f t="shared" si="335"/>
        <v>1</v>
      </c>
      <c r="N230" s="16">
        <f t="shared" si="310"/>
        <v>0</v>
      </c>
      <c r="O230" s="17">
        <f t="shared" si="274"/>
        <v>0</v>
      </c>
      <c r="P230" s="16">
        <f t="shared" si="275"/>
        <v>0</v>
      </c>
      <c r="R230" s="13">
        <f t="shared" si="311"/>
        <v>1</v>
      </c>
      <c r="S230" s="13">
        <f t="shared" si="312"/>
        <v>0</v>
      </c>
      <c r="T230" s="13">
        <f t="shared" si="276"/>
        <v>1</v>
      </c>
      <c r="U230" s="16">
        <f t="shared" si="277"/>
        <v>0</v>
      </c>
      <c r="V230" s="17">
        <f t="shared" si="278"/>
        <v>0</v>
      </c>
      <c r="W230" s="16">
        <f t="shared" si="279"/>
        <v>0</v>
      </c>
      <c r="Y230" s="13">
        <f t="shared" si="313"/>
        <v>1</v>
      </c>
      <c r="Z230" s="13">
        <f t="shared" si="314"/>
        <v>0</v>
      </c>
      <c r="AA230" s="13">
        <f t="shared" si="255"/>
        <v>1</v>
      </c>
      <c r="AB230" s="16">
        <f t="shared" si="280"/>
        <v>0</v>
      </c>
      <c r="AC230" s="17">
        <f t="shared" si="281"/>
        <v>0</v>
      </c>
      <c r="AD230" s="16">
        <f t="shared" si="282"/>
        <v>0</v>
      </c>
      <c r="AF230" s="13">
        <f t="shared" si="315"/>
        <v>1</v>
      </c>
      <c r="AG230" s="13">
        <f t="shared" si="316"/>
        <v>0</v>
      </c>
      <c r="AH230" s="13">
        <f t="shared" si="256"/>
        <v>1</v>
      </c>
      <c r="AI230" s="16">
        <f t="shared" si="283"/>
        <v>0</v>
      </c>
      <c r="AJ230" s="17">
        <f t="shared" si="284"/>
        <v>0</v>
      </c>
      <c r="AK230" s="16">
        <f t="shared" si="285"/>
        <v>0</v>
      </c>
      <c r="AM230" s="13">
        <f t="shared" si="317"/>
        <v>1</v>
      </c>
      <c r="AN230" s="13">
        <f t="shared" si="318"/>
        <v>0</v>
      </c>
      <c r="AO230" s="13">
        <f t="shared" si="257"/>
        <v>1</v>
      </c>
      <c r="AP230" s="16">
        <f t="shared" si="286"/>
        <v>0</v>
      </c>
      <c r="AQ230" s="17">
        <f t="shared" si="287"/>
        <v>0</v>
      </c>
      <c r="AR230" s="16">
        <f t="shared" si="288"/>
        <v>0</v>
      </c>
      <c r="AT230" s="13">
        <f t="shared" si="319"/>
        <v>1</v>
      </c>
      <c r="AU230" s="13">
        <f t="shared" si="320"/>
        <v>0</v>
      </c>
      <c r="AV230" s="13">
        <f t="shared" si="258"/>
        <v>1</v>
      </c>
      <c r="AW230" s="16">
        <f t="shared" si="289"/>
        <v>0</v>
      </c>
      <c r="AX230" s="17">
        <f t="shared" si="290"/>
        <v>0</v>
      </c>
      <c r="AY230" s="16">
        <f t="shared" si="291"/>
        <v>0</v>
      </c>
      <c r="BA230" s="13">
        <f t="shared" si="321"/>
        <v>1</v>
      </c>
      <c r="BB230" s="13">
        <f t="shared" si="322"/>
        <v>0</v>
      </c>
      <c r="BC230" s="13">
        <f t="shared" si="259"/>
        <v>1</v>
      </c>
      <c r="BD230" s="16">
        <f t="shared" si="292"/>
        <v>0</v>
      </c>
      <c r="BE230" s="17">
        <f t="shared" si="293"/>
        <v>0</v>
      </c>
      <c r="BF230" s="16">
        <f t="shared" si="294"/>
        <v>0</v>
      </c>
      <c r="BH230" s="13">
        <f t="shared" si="323"/>
        <v>1</v>
      </c>
      <c r="BI230" s="13">
        <f t="shared" si="324"/>
        <v>0</v>
      </c>
      <c r="BJ230" s="13">
        <f t="shared" si="260"/>
        <v>1</v>
      </c>
      <c r="BK230" s="16">
        <f t="shared" si="295"/>
        <v>0</v>
      </c>
      <c r="BL230" s="17">
        <f t="shared" si="296"/>
        <v>0</v>
      </c>
      <c r="BM230" s="16">
        <f t="shared" si="297"/>
        <v>0</v>
      </c>
      <c r="BO230" s="13">
        <f t="shared" si="325"/>
        <v>1</v>
      </c>
      <c r="BP230" s="13">
        <f t="shared" si="326"/>
        <v>0</v>
      </c>
      <c r="BQ230" s="13">
        <f t="shared" si="261"/>
        <v>1</v>
      </c>
      <c r="BR230" s="16">
        <f t="shared" si="298"/>
        <v>0</v>
      </c>
      <c r="BS230" s="17">
        <f t="shared" si="299"/>
        <v>0</v>
      </c>
      <c r="BT230" s="16">
        <f t="shared" si="300"/>
        <v>0</v>
      </c>
      <c r="BV230" s="13">
        <f t="shared" si="327"/>
        <v>1</v>
      </c>
      <c r="BW230" s="13">
        <f t="shared" si="328"/>
        <v>0</v>
      </c>
      <c r="BX230" s="13">
        <f t="shared" si="262"/>
        <v>1</v>
      </c>
      <c r="BY230" s="16">
        <f t="shared" si="301"/>
        <v>0</v>
      </c>
      <c r="BZ230" s="17">
        <f t="shared" si="302"/>
        <v>0</v>
      </c>
      <c r="CA230" s="16">
        <f t="shared" si="303"/>
        <v>0</v>
      </c>
      <c r="CC230" s="13">
        <f t="shared" si="329"/>
        <v>1</v>
      </c>
      <c r="CD230" s="13">
        <f t="shared" si="330"/>
        <v>0</v>
      </c>
      <c r="CE230" s="13">
        <f t="shared" si="263"/>
        <v>1</v>
      </c>
      <c r="CF230" s="16">
        <f t="shared" si="304"/>
        <v>0</v>
      </c>
      <c r="CG230" s="17">
        <f t="shared" si="305"/>
        <v>0</v>
      </c>
      <c r="CH230" s="16">
        <f t="shared" si="306"/>
        <v>0</v>
      </c>
      <c r="CJ230" s="13">
        <f t="shared" si="331"/>
        <v>1</v>
      </c>
      <c r="CK230" s="13">
        <f t="shared" si="332"/>
        <v>0</v>
      </c>
      <c r="CL230" s="13">
        <f t="shared" si="264"/>
        <v>1</v>
      </c>
      <c r="CM230" s="16">
        <f t="shared" si="307"/>
        <v>0</v>
      </c>
      <c r="CN230" s="17">
        <f t="shared" si="308"/>
        <v>0</v>
      </c>
      <c r="CO230" s="16">
        <f t="shared" si="309"/>
        <v>0</v>
      </c>
      <c r="CQ230" s="16">
        <f t="shared" si="333"/>
        <v>0</v>
      </c>
      <c r="CR230" s="16">
        <f>CQ230-ROUNDDOWN(コマンド生成ツール!$D$25,0)</f>
        <v>0</v>
      </c>
      <c r="CS230" s="16">
        <v>8</v>
      </c>
    </row>
    <row r="231" spans="2:97" x14ac:dyDescent="0.15">
      <c r="B231" s="8">
        <f t="shared" si="334"/>
        <v>198</v>
      </c>
      <c r="C231" s="8">
        <f t="shared" si="265"/>
        <v>1</v>
      </c>
      <c r="D231" s="8">
        <f t="shared" si="266"/>
        <v>98</v>
      </c>
      <c r="E231" s="16">
        <f t="shared" si="267"/>
        <v>1909.9851720428717</v>
      </c>
      <c r="F231" s="13">
        <f t="shared" si="268"/>
        <v>0.96890834575402041</v>
      </c>
      <c r="G231" s="13">
        <f t="shared" si="269"/>
        <v>0.24741992144572261</v>
      </c>
      <c r="H231" s="13">
        <f t="shared" si="270"/>
        <v>0.87756676494358488</v>
      </c>
      <c r="I231" s="13">
        <f t="shared" si="271"/>
        <v>0.47945445358912958</v>
      </c>
      <c r="K231" s="13">
        <f t="shared" si="272"/>
        <v>1</v>
      </c>
      <c r="L231" s="13">
        <f t="shared" si="273"/>
        <v>0</v>
      </c>
      <c r="M231" s="13">
        <f t="shared" si="335"/>
        <v>1</v>
      </c>
      <c r="N231" s="16">
        <f t="shared" si="310"/>
        <v>0</v>
      </c>
      <c r="O231" s="17">
        <f t="shared" si="274"/>
        <v>0</v>
      </c>
      <c r="P231" s="16">
        <f t="shared" si="275"/>
        <v>0</v>
      </c>
      <c r="R231" s="13">
        <f t="shared" si="311"/>
        <v>1</v>
      </c>
      <c r="S231" s="13">
        <f t="shared" si="312"/>
        <v>0</v>
      </c>
      <c r="T231" s="13">
        <f t="shared" si="276"/>
        <v>1</v>
      </c>
      <c r="U231" s="16">
        <f t="shared" si="277"/>
        <v>0</v>
      </c>
      <c r="V231" s="17">
        <f t="shared" si="278"/>
        <v>0</v>
      </c>
      <c r="W231" s="16">
        <f t="shared" si="279"/>
        <v>0</v>
      </c>
      <c r="Y231" s="13">
        <f t="shared" si="313"/>
        <v>1</v>
      </c>
      <c r="Z231" s="13">
        <f t="shared" si="314"/>
        <v>0</v>
      </c>
      <c r="AA231" s="13">
        <f t="shared" si="255"/>
        <v>1</v>
      </c>
      <c r="AB231" s="16">
        <f t="shared" si="280"/>
        <v>0</v>
      </c>
      <c r="AC231" s="17">
        <f t="shared" si="281"/>
        <v>0</v>
      </c>
      <c r="AD231" s="16">
        <f t="shared" si="282"/>
        <v>0</v>
      </c>
      <c r="AF231" s="13">
        <f t="shared" si="315"/>
        <v>1</v>
      </c>
      <c r="AG231" s="13">
        <f t="shared" si="316"/>
        <v>0</v>
      </c>
      <c r="AH231" s="13">
        <f t="shared" si="256"/>
        <v>1</v>
      </c>
      <c r="AI231" s="16">
        <f t="shared" si="283"/>
        <v>0</v>
      </c>
      <c r="AJ231" s="17">
        <f t="shared" si="284"/>
        <v>0</v>
      </c>
      <c r="AK231" s="16">
        <f t="shared" si="285"/>
        <v>0</v>
      </c>
      <c r="AM231" s="13">
        <f t="shared" si="317"/>
        <v>1</v>
      </c>
      <c r="AN231" s="13">
        <f t="shared" si="318"/>
        <v>0</v>
      </c>
      <c r="AO231" s="13">
        <f t="shared" si="257"/>
        <v>1</v>
      </c>
      <c r="AP231" s="16">
        <f t="shared" si="286"/>
        <v>0</v>
      </c>
      <c r="AQ231" s="17">
        <f t="shared" si="287"/>
        <v>0</v>
      </c>
      <c r="AR231" s="16">
        <f t="shared" si="288"/>
        <v>0</v>
      </c>
      <c r="AT231" s="13">
        <f t="shared" si="319"/>
        <v>1</v>
      </c>
      <c r="AU231" s="13">
        <f t="shared" si="320"/>
        <v>0</v>
      </c>
      <c r="AV231" s="13">
        <f t="shared" si="258"/>
        <v>1</v>
      </c>
      <c r="AW231" s="16">
        <f t="shared" si="289"/>
        <v>0</v>
      </c>
      <c r="AX231" s="17">
        <f t="shared" si="290"/>
        <v>0</v>
      </c>
      <c r="AY231" s="16">
        <f t="shared" si="291"/>
        <v>0</v>
      </c>
      <c r="BA231" s="13">
        <f t="shared" si="321"/>
        <v>1</v>
      </c>
      <c r="BB231" s="13">
        <f t="shared" si="322"/>
        <v>0</v>
      </c>
      <c r="BC231" s="13">
        <f t="shared" si="259"/>
        <v>1</v>
      </c>
      <c r="BD231" s="16">
        <f t="shared" si="292"/>
        <v>0</v>
      </c>
      <c r="BE231" s="17">
        <f t="shared" si="293"/>
        <v>0</v>
      </c>
      <c r="BF231" s="16">
        <f t="shared" si="294"/>
        <v>0</v>
      </c>
      <c r="BH231" s="13">
        <f t="shared" si="323"/>
        <v>1</v>
      </c>
      <c r="BI231" s="13">
        <f t="shared" si="324"/>
        <v>0</v>
      </c>
      <c r="BJ231" s="13">
        <f t="shared" si="260"/>
        <v>1</v>
      </c>
      <c r="BK231" s="16">
        <f t="shared" si="295"/>
        <v>0</v>
      </c>
      <c r="BL231" s="17">
        <f t="shared" si="296"/>
        <v>0</v>
      </c>
      <c r="BM231" s="16">
        <f t="shared" si="297"/>
        <v>0</v>
      </c>
      <c r="BO231" s="13">
        <f t="shared" si="325"/>
        <v>1</v>
      </c>
      <c r="BP231" s="13">
        <f t="shared" si="326"/>
        <v>0</v>
      </c>
      <c r="BQ231" s="13">
        <f t="shared" si="261"/>
        <v>1</v>
      </c>
      <c r="BR231" s="16">
        <f t="shared" si="298"/>
        <v>0</v>
      </c>
      <c r="BS231" s="17">
        <f t="shared" si="299"/>
        <v>0</v>
      </c>
      <c r="BT231" s="16">
        <f t="shared" si="300"/>
        <v>0</v>
      </c>
      <c r="BV231" s="13">
        <f t="shared" si="327"/>
        <v>1</v>
      </c>
      <c r="BW231" s="13">
        <f t="shared" si="328"/>
        <v>0</v>
      </c>
      <c r="BX231" s="13">
        <f t="shared" si="262"/>
        <v>1</v>
      </c>
      <c r="BY231" s="16">
        <f t="shared" si="301"/>
        <v>0</v>
      </c>
      <c r="BZ231" s="17">
        <f t="shared" si="302"/>
        <v>0</v>
      </c>
      <c r="CA231" s="16">
        <f t="shared" si="303"/>
        <v>0</v>
      </c>
      <c r="CC231" s="13">
        <f t="shared" si="329"/>
        <v>1</v>
      </c>
      <c r="CD231" s="13">
        <f t="shared" si="330"/>
        <v>0</v>
      </c>
      <c r="CE231" s="13">
        <f t="shared" si="263"/>
        <v>1</v>
      </c>
      <c r="CF231" s="16">
        <f t="shared" si="304"/>
        <v>0</v>
      </c>
      <c r="CG231" s="17">
        <f t="shared" si="305"/>
        <v>0</v>
      </c>
      <c r="CH231" s="16">
        <f t="shared" si="306"/>
        <v>0</v>
      </c>
      <c r="CJ231" s="13">
        <f t="shared" si="331"/>
        <v>1</v>
      </c>
      <c r="CK231" s="13">
        <f t="shared" si="332"/>
        <v>0</v>
      </c>
      <c r="CL231" s="13">
        <f t="shared" si="264"/>
        <v>1</v>
      </c>
      <c r="CM231" s="16">
        <f t="shared" si="307"/>
        <v>0</v>
      </c>
      <c r="CN231" s="17">
        <f t="shared" si="308"/>
        <v>0</v>
      </c>
      <c r="CO231" s="16">
        <f t="shared" si="309"/>
        <v>0</v>
      </c>
      <c r="CQ231" s="16">
        <f t="shared" si="333"/>
        <v>0</v>
      </c>
      <c r="CR231" s="16">
        <f>CQ231-ROUNDDOWN(コマンド生成ツール!$D$25,0)</f>
        <v>0</v>
      </c>
      <c r="CS231" s="16">
        <v>8</v>
      </c>
    </row>
    <row r="232" spans="2:97" x14ac:dyDescent="0.15">
      <c r="B232" s="8">
        <f t="shared" si="334"/>
        <v>199</v>
      </c>
      <c r="C232" s="8">
        <f t="shared" si="265"/>
        <v>1</v>
      </c>
      <c r="D232" s="8">
        <f t="shared" si="266"/>
        <v>99</v>
      </c>
      <c r="E232" s="16">
        <f t="shared" si="267"/>
        <v>1954.4744419116221</v>
      </c>
      <c r="F232" s="13">
        <f t="shared" si="268"/>
        <v>0.96745104130873361</v>
      </c>
      <c r="G232" s="13">
        <f t="shared" si="269"/>
        <v>0.25305825943969312</v>
      </c>
      <c r="H232" s="13">
        <f t="shared" si="270"/>
        <v>0.87192303465870591</v>
      </c>
      <c r="I232" s="13">
        <f t="shared" si="271"/>
        <v>0.4896429532134135</v>
      </c>
      <c r="K232" s="13">
        <f t="shared" si="272"/>
        <v>1</v>
      </c>
      <c r="L232" s="13">
        <f t="shared" si="273"/>
        <v>0</v>
      </c>
      <c r="M232" s="13">
        <f t="shared" si="335"/>
        <v>1</v>
      </c>
      <c r="N232" s="16">
        <f t="shared" si="310"/>
        <v>0</v>
      </c>
      <c r="O232" s="17">
        <f t="shared" si="274"/>
        <v>0</v>
      </c>
      <c r="P232" s="16">
        <f t="shared" si="275"/>
        <v>0</v>
      </c>
      <c r="R232" s="13">
        <f t="shared" si="311"/>
        <v>1</v>
      </c>
      <c r="S232" s="13">
        <f t="shared" si="312"/>
        <v>0</v>
      </c>
      <c r="T232" s="13">
        <f t="shared" si="276"/>
        <v>1</v>
      </c>
      <c r="U232" s="16">
        <f t="shared" si="277"/>
        <v>0</v>
      </c>
      <c r="V232" s="17">
        <f t="shared" si="278"/>
        <v>0</v>
      </c>
      <c r="W232" s="16">
        <f t="shared" si="279"/>
        <v>0</v>
      </c>
      <c r="Y232" s="13">
        <f t="shared" si="313"/>
        <v>1</v>
      </c>
      <c r="Z232" s="13">
        <f t="shared" si="314"/>
        <v>0</v>
      </c>
      <c r="AA232" s="13">
        <f t="shared" si="255"/>
        <v>1</v>
      </c>
      <c r="AB232" s="16">
        <f t="shared" si="280"/>
        <v>0</v>
      </c>
      <c r="AC232" s="17">
        <f t="shared" si="281"/>
        <v>0</v>
      </c>
      <c r="AD232" s="16">
        <f t="shared" si="282"/>
        <v>0</v>
      </c>
      <c r="AF232" s="13">
        <f t="shared" si="315"/>
        <v>1</v>
      </c>
      <c r="AG232" s="13">
        <f t="shared" si="316"/>
        <v>0</v>
      </c>
      <c r="AH232" s="13">
        <f t="shared" si="256"/>
        <v>1</v>
      </c>
      <c r="AI232" s="16">
        <f t="shared" si="283"/>
        <v>0</v>
      </c>
      <c r="AJ232" s="17">
        <f t="shared" si="284"/>
        <v>0</v>
      </c>
      <c r="AK232" s="16">
        <f t="shared" si="285"/>
        <v>0</v>
      </c>
      <c r="AM232" s="13">
        <f t="shared" si="317"/>
        <v>1</v>
      </c>
      <c r="AN232" s="13">
        <f t="shared" si="318"/>
        <v>0</v>
      </c>
      <c r="AO232" s="13">
        <f t="shared" si="257"/>
        <v>1</v>
      </c>
      <c r="AP232" s="16">
        <f t="shared" si="286"/>
        <v>0</v>
      </c>
      <c r="AQ232" s="17">
        <f t="shared" si="287"/>
        <v>0</v>
      </c>
      <c r="AR232" s="16">
        <f t="shared" si="288"/>
        <v>0</v>
      </c>
      <c r="AT232" s="13">
        <f t="shared" si="319"/>
        <v>1</v>
      </c>
      <c r="AU232" s="13">
        <f t="shared" si="320"/>
        <v>0</v>
      </c>
      <c r="AV232" s="13">
        <f t="shared" si="258"/>
        <v>1</v>
      </c>
      <c r="AW232" s="16">
        <f t="shared" si="289"/>
        <v>0</v>
      </c>
      <c r="AX232" s="17">
        <f t="shared" si="290"/>
        <v>0</v>
      </c>
      <c r="AY232" s="16">
        <f t="shared" si="291"/>
        <v>0</v>
      </c>
      <c r="BA232" s="13">
        <f t="shared" si="321"/>
        <v>1</v>
      </c>
      <c r="BB232" s="13">
        <f t="shared" si="322"/>
        <v>0</v>
      </c>
      <c r="BC232" s="13">
        <f t="shared" si="259"/>
        <v>1</v>
      </c>
      <c r="BD232" s="16">
        <f t="shared" si="292"/>
        <v>0</v>
      </c>
      <c r="BE232" s="17">
        <f t="shared" si="293"/>
        <v>0</v>
      </c>
      <c r="BF232" s="16">
        <f t="shared" si="294"/>
        <v>0</v>
      </c>
      <c r="BH232" s="13">
        <f t="shared" si="323"/>
        <v>1</v>
      </c>
      <c r="BI232" s="13">
        <f t="shared" si="324"/>
        <v>0</v>
      </c>
      <c r="BJ232" s="13">
        <f t="shared" si="260"/>
        <v>1</v>
      </c>
      <c r="BK232" s="16">
        <f t="shared" si="295"/>
        <v>0</v>
      </c>
      <c r="BL232" s="17">
        <f t="shared" si="296"/>
        <v>0</v>
      </c>
      <c r="BM232" s="16">
        <f t="shared" si="297"/>
        <v>0</v>
      </c>
      <c r="BO232" s="13">
        <f t="shared" si="325"/>
        <v>1</v>
      </c>
      <c r="BP232" s="13">
        <f t="shared" si="326"/>
        <v>0</v>
      </c>
      <c r="BQ232" s="13">
        <f t="shared" si="261"/>
        <v>1</v>
      </c>
      <c r="BR232" s="16">
        <f t="shared" si="298"/>
        <v>0</v>
      </c>
      <c r="BS232" s="17">
        <f t="shared" si="299"/>
        <v>0</v>
      </c>
      <c r="BT232" s="16">
        <f t="shared" si="300"/>
        <v>0</v>
      </c>
      <c r="BV232" s="13">
        <f t="shared" si="327"/>
        <v>1</v>
      </c>
      <c r="BW232" s="13">
        <f t="shared" si="328"/>
        <v>0</v>
      </c>
      <c r="BX232" s="13">
        <f t="shared" si="262"/>
        <v>1</v>
      </c>
      <c r="BY232" s="16">
        <f t="shared" si="301"/>
        <v>0</v>
      </c>
      <c r="BZ232" s="17">
        <f t="shared" si="302"/>
        <v>0</v>
      </c>
      <c r="CA232" s="16">
        <f t="shared" si="303"/>
        <v>0</v>
      </c>
      <c r="CC232" s="13">
        <f t="shared" si="329"/>
        <v>1</v>
      </c>
      <c r="CD232" s="13">
        <f t="shared" si="330"/>
        <v>0</v>
      </c>
      <c r="CE232" s="13">
        <f t="shared" si="263"/>
        <v>1</v>
      </c>
      <c r="CF232" s="16">
        <f t="shared" si="304"/>
        <v>0</v>
      </c>
      <c r="CG232" s="17">
        <f t="shared" si="305"/>
        <v>0</v>
      </c>
      <c r="CH232" s="16">
        <f t="shared" si="306"/>
        <v>0</v>
      </c>
      <c r="CJ232" s="13">
        <f t="shared" si="331"/>
        <v>1</v>
      </c>
      <c r="CK232" s="13">
        <f t="shared" si="332"/>
        <v>0</v>
      </c>
      <c r="CL232" s="13">
        <f t="shared" si="264"/>
        <v>1</v>
      </c>
      <c r="CM232" s="16">
        <f t="shared" si="307"/>
        <v>0</v>
      </c>
      <c r="CN232" s="17">
        <f t="shared" si="308"/>
        <v>0</v>
      </c>
      <c r="CO232" s="16">
        <f t="shared" si="309"/>
        <v>0</v>
      </c>
      <c r="CQ232" s="16">
        <f t="shared" si="333"/>
        <v>0</v>
      </c>
      <c r="CR232" s="16">
        <f>CQ232-ROUNDDOWN(コマンド生成ツール!$D$25,0)</f>
        <v>0</v>
      </c>
      <c r="CS232" s="16">
        <v>8</v>
      </c>
    </row>
    <row r="233" spans="2:97" x14ac:dyDescent="0.15">
      <c r="B233" s="8">
        <f t="shared" si="334"/>
        <v>200</v>
      </c>
      <c r="C233" s="8">
        <f t="shared" si="265"/>
        <v>2</v>
      </c>
      <c r="D233" s="8">
        <f t="shared" si="266"/>
        <v>0</v>
      </c>
      <c r="E233" s="16">
        <f t="shared" si="267"/>
        <v>2000</v>
      </c>
      <c r="F233" s="13">
        <f t="shared" si="268"/>
        <v>0.96592582628906831</v>
      </c>
      <c r="G233" s="13">
        <f t="shared" si="269"/>
        <v>0.25881904510252074</v>
      </c>
      <c r="H233" s="13">
        <f t="shared" si="270"/>
        <v>0.86602540378443871</v>
      </c>
      <c r="I233" s="13">
        <f t="shared" si="271"/>
        <v>0.49999999999999994</v>
      </c>
      <c r="K233" s="13">
        <f t="shared" si="272"/>
        <v>1</v>
      </c>
      <c r="L233" s="13">
        <f t="shared" si="273"/>
        <v>0</v>
      </c>
      <c r="M233" s="13">
        <f t="shared" si="335"/>
        <v>1</v>
      </c>
      <c r="N233" s="16">
        <f t="shared" si="310"/>
        <v>0</v>
      </c>
      <c r="O233" s="17">
        <f t="shared" si="274"/>
        <v>0</v>
      </c>
      <c r="P233" s="16">
        <f t="shared" si="275"/>
        <v>0</v>
      </c>
      <c r="R233" s="13">
        <f t="shared" si="311"/>
        <v>1</v>
      </c>
      <c r="S233" s="13">
        <f t="shared" si="312"/>
        <v>0</v>
      </c>
      <c r="T233" s="13">
        <f t="shared" si="276"/>
        <v>1</v>
      </c>
      <c r="U233" s="16">
        <f t="shared" si="277"/>
        <v>0</v>
      </c>
      <c r="V233" s="17">
        <f t="shared" si="278"/>
        <v>0</v>
      </c>
      <c r="W233" s="16">
        <f t="shared" si="279"/>
        <v>0</v>
      </c>
      <c r="Y233" s="13">
        <f t="shared" si="313"/>
        <v>1</v>
      </c>
      <c r="Z233" s="13">
        <f t="shared" si="314"/>
        <v>0</v>
      </c>
      <c r="AA233" s="13">
        <f t="shared" si="255"/>
        <v>1</v>
      </c>
      <c r="AB233" s="16">
        <f t="shared" si="280"/>
        <v>0</v>
      </c>
      <c r="AC233" s="17">
        <f t="shared" si="281"/>
        <v>0</v>
      </c>
      <c r="AD233" s="16">
        <f t="shared" si="282"/>
        <v>0</v>
      </c>
      <c r="AF233" s="13">
        <f t="shared" si="315"/>
        <v>1</v>
      </c>
      <c r="AG233" s="13">
        <f t="shared" si="316"/>
        <v>0</v>
      </c>
      <c r="AH233" s="13">
        <f t="shared" si="256"/>
        <v>1</v>
      </c>
      <c r="AI233" s="16">
        <f t="shared" si="283"/>
        <v>0</v>
      </c>
      <c r="AJ233" s="17">
        <f t="shared" si="284"/>
        <v>0</v>
      </c>
      <c r="AK233" s="16">
        <f t="shared" si="285"/>
        <v>0</v>
      </c>
      <c r="AM233" s="13">
        <f t="shared" si="317"/>
        <v>1</v>
      </c>
      <c r="AN233" s="13">
        <f t="shared" si="318"/>
        <v>0</v>
      </c>
      <c r="AO233" s="13">
        <f t="shared" si="257"/>
        <v>1</v>
      </c>
      <c r="AP233" s="16">
        <f t="shared" si="286"/>
        <v>0</v>
      </c>
      <c r="AQ233" s="17">
        <f t="shared" si="287"/>
        <v>0</v>
      </c>
      <c r="AR233" s="16">
        <f t="shared" si="288"/>
        <v>0</v>
      </c>
      <c r="AT233" s="13">
        <f t="shared" si="319"/>
        <v>1</v>
      </c>
      <c r="AU233" s="13">
        <f t="shared" si="320"/>
        <v>0</v>
      </c>
      <c r="AV233" s="13">
        <f t="shared" si="258"/>
        <v>1</v>
      </c>
      <c r="AW233" s="16">
        <f t="shared" si="289"/>
        <v>0</v>
      </c>
      <c r="AX233" s="17">
        <f t="shared" si="290"/>
        <v>0</v>
      </c>
      <c r="AY233" s="16">
        <f t="shared" si="291"/>
        <v>0</v>
      </c>
      <c r="BA233" s="13">
        <f t="shared" si="321"/>
        <v>1</v>
      </c>
      <c r="BB233" s="13">
        <f t="shared" si="322"/>
        <v>0</v>
      </c>
      <c r="BC233" s="13">
        <f t="shared" si="259"/>
        <v>1</v>
      </c>
      <c r="BD233" s="16">
        <f t="shared" si="292"/>
        <v>0</v>
      </c>
      <c r="BE233" s="17">
        <f t="shared" si="293"/>
        <v>0</v>
      </c>
      <c r="BF233" s="16">
        <f t="shared" si="294"/>
        <v>0</v>
      </c>
      <c r="BH233" s="13">
        <f t="shared" si="323"/>
        <v>1</v>
      </c>
      <c r="BI233" s="13">
        <f t="shared" si="324"/>
        <v>0</v>
      </c>
      <c r="BJ233" s="13">
        <f t="shared" si="260"/>
        <v>1</v>
      </c>
      <c r="BK233" s="16">
        <f t="shared" si="295"/>
        <v>0</v>
      </c>
      <c r="BL233" s="17">
        <f t="shared" si="296"/>
        <v>0</v>
      </c>
      <c r="BM233" s="16">
        <f t="shared" si="297"/>
        <v>0</v>
      </c>
      <c r="BO233" s="13">
        <f t="shared" si="325"/>
        <v>1</v>
      </c>
      <c r="BP233" s="13">
        <f t="shared" si="326"/>
        <v>0</v>
      </c>
      <c r="BQ233" s="13">
        <f t="shared" si="261"/>
        <v>1</v>
      </c>
      <c r="BR233" s="16">
        <f t="shared" si="298"/>
        <v>0</v>
      </c>
      <c r="BS233" s="17">
        <f t="shared" si="299"/>
        <v>0</v>
      </c>
      <c r="BT233" s="16">
        <f t="shared" si="300"/>
        <v>0</v>
      </c>
      <c r="BV233" s="13">
        <f t="shared" si="327"/>
        <v>1</v>
      </c>
      <c r="BW233" s="13">
        <f t="shared" si="328"/>
        <v>0</v>
      </c>
      <c r="BX233" s="13">
        <f t="shared" si="262"/>
        <v>1</v>
      </c>
      <c r="BY233" s="16">
        <f t="shared" si="301"/>
        <v>0</v>
      </c>
      <c r="BZ233" s="17">
        <f t="shared" si="302"/>
        <v>0</v>
      </c>
      <c r="CA233" s="16">
        <f t="shared" si="303"/>
        <v>0</v>
      </c>
      <c r="CC233" s="13">
        <f t="shared" si="329"/>
        <v>1</v>
      </c>
      <c r="CD233" s="13">
        <f t="shared" si="330"/>
        <v>0</v>
      </c>
      <c r="CE233" s="13">
        <f t="shared" si="263"/>
        <v>1</v>
      </c>
      <c r="CF233" s="16">
        <f t="shared" si="304"/>
        <v>0</v>
      </c>
      <c r="CG233" s="17">
        <f t="shared" si="305"/>
        <v>0</v>
      </c>
      <c r="CH233" s="16">
        <f t="shared" si="306"/>
        <v>0</v>
      </c>
      <c r="CJ233" s="13">
        <f t="shared" si="331"/>
        <v>1</v>
      </c>
      <c r="CK233" s="13">
        <f t="shared" si="332"/>
        <v>0</v>
      </c>
      <c r="CL233" s="13">
        <f t="shared" si="264"/>
        <v>1</v>
      </c>
      <c r="CM233" s="16">
        <f t="shared" si="307"/>
        <v>0</v>
      </c>
      <c r="CN233" s="17">
        <f t="shared" si="308"/>
        <v>0</v>
      </c>
      <c r="CO233" s="16">
        <f t="shared" si="309"/>
        <v>0</v>
      </c>
      <c r="CQ233" s="16">
        <f t="shared" si="333"/>
        <v>0</v>
      </c>
      <c r="CR233" s="16">
        <f>CQ233-ROUNDDOWN(コマンド生成ツール!$D$25,0)</f>
        <v>0</v>
      </c>
      <c r="CS233" s="16">
        <v>8</v>
      </c>
    </row>
    <row r="234" spans="2:97" x14ac:dyDescent="0.15">
      <c r="B234" s="8">
        <f t="shared" si="334"/>
        <v>201</v>
      </c>
      <c r="C234" s="8">
        <f t="shared" si="265"/>
        <v>2</v>
      </c>
      <c r="D234" s="8">
        <f t="shared" si="266"/>
        <v>1</v>
      </c>
      <c r="E234" s="16">
        <f t="shared" si="267"/>
        <v>2046.5859845615082</v>
      </c>
      <c r="F234" s="13">
        <f t="shared" si="268"/>
        <v>0.96432957420193732</v>
      </c>
      <c r="G234" s="13">
        <f t="shared" si="269"/>
        <v>0.26470449999860252</v>
      </c>
      <c r="H234" s="13">
        <f t="shared" si="270"/>
        <v>0.85986305536097973</v>
      </c>
      <c r="I234" s="13">
        <f t="shared" si="271"/>
        <v>0.5105247555459782</v>
      </c>
      <c r="K234" s="13">
        <f t="shared" si="272"/>
        <v>1</v>
      </c>
      <c r="L234" s="13">
        <f t="shared" si="273"/>
        <v>0</v>
      </c>
      <c r="M234" s="13">
        <f t="shared" si="335"/>
        <v>1</v>
      </c>
      <c r="N234" s="16">
        <f t="shared" si="310"/>
        <v>0</v>
      </c>
      <c r="O234" s="17">
        <f t="shared" si="274"/>
        <v>0</v>
      </c>
      <c r="P234" s="16">
        <f t="shared" si="275"/>
        <v>0</v>
      </c>
      <c r="R234" s="13">
        <f t="shared" si="311"/>
        <v>1</v>
      </c>
      <c r="S234" s="13">
        <f t="shared" si="312"/>
        <v>0</v>
      </c>
      <c r="T234" s="13">
        <f t="shared" si="276"/>
        <v>1</v>
      </c>
      <c r="U234" s="16">
        <f t="shared" si="277"/>
        <v>0</v>
      </c>
      <c r="V234" s="17">
        <f t="shared" si="278"/>
        <v>0</v>
      </c>
      <c r="W234" s="16">
        <f t="shared" si="279"/>
        <v>0</v>
      </c>
      <c r="Y234" s="13">
        <f t="shared" si="313"/>
        <v>1</v>
      </c>
      <c r="Z234" s="13">
        <f t="shared" si="314"/>
        <v>0</v>
      </c>
      <c r="AA234" s="13">
        <f t="shared" si="255"/>
        <v>1</v>
      </c>
      <c r="AB234" s="16">
        <f t="shared" si="280"/>
        <v>0</v>
      </c>
      <c r="AC234" s="17">
        <f t="shared" si="281"/>
        <v>0</v>
      </c>
      <c r="AD234" s="16">
        <f t="shared" si="282"/>
        <v>0</v>
      </c>
      <c r="AF234" s="13">
        <f t="shared" si="315"/>
        <v>1</v>
      </c>
      <c r="AG234" s="13">
        <f t="shared" si="316"/>
        <v>0</v>
      </c>
      <c r="AH234" s="13">
        <f t="shared" si="256"/>
        <v>1</v>
      </c>
      <c r="AI234" s="16">
        <f t="shared" si="283"/>
        <v>0</v>
      </c>
      <c r="AJ234" s="17">
        <f t="shared" si="284"/>
        <v>0</v>
      </c>
      <c r="AK234" s="16">
        <f t="shared" si="285"/>
        <v>0</v>
      </c>
      <c r="AM234" s="13">
        <f t="shared" si="317"/>
        <v>1</v>
      </c>
      <c r="AN234" s="13">
        <f t="shared" si="318"/>
        <v>0</v>
      </c>
      <c r="AO234" s="13">
        <f t="shared" si="257"/>
        <v>1</v>
      </c>
      <c r="AP234" s="16">
        <f t="shared" si="286"/>
        <v>0</v>
      </c>
      <c r="AQ234" s="17">
        <f t="shared" si="287"/>
        <v>0</v>
      </c>
      <c r="AR234" s="16">
        <f t="shared" si="288"/>
        <v>0</v>
      </c>
      <c r="AT234" s="13">
        <f t="shared" si="319"/>
        <v>1</v>
      </c>
      <c r="AU234" s="13">
        <f t="shared" si="320"/>
        <v>0</v>
      </c>
      <c r="AV234" s="13">
        <f t="shared" si="258"/>
        <v>1</v>
      </c>
      <c r="AW234" s="16">
        <f t="shared" si="289"/>
        <v>0</v>
      </c>
      <c r="AX234" s="17">
        <f t="shared" si="290"/>
        <v>0</v>
      </c>
      <c r="AY234" s="16">
        <f t="shared" si="291"/>
        <v>0</v>
      </c>
      <c r="BA234" s="13">
        <f t="shared" si="321"/>
        <v>1</v>
      </c>
      <c r="BB234" s="13">
        <f t="shared" si="322"/>
        <v>0</v>
      </c>
      <c r="BC234" s="13">
        <f t="shared" si="259"/>
        <v>1</v>
      </c>
      <c r="BD234" s="16">
        <f t="shared" si="292"/>
        <v>0</v>
      </c>
      <c r="BE234" s="17">
        <f t="shared" si="293"/>
        <v>0</v>
      </c>
      <c r="BF234" s="16">
        <f t="shared" si="294"/>
        <v>0</v>
      </c>
      <c r="BH234" s="13">
        <f t="shared" si="323"/>
        <v>1</v>
      </c>
      <c r="BI234" s="13">
        <f t="shared" si="324"/>
        <v>0</v>
      </c>
      <c r="BJ234" s="13">
        <f t="shared" si="260"/>
        <v>1</v>
      </c>
      <c r="BK234" s="16">
        <f t="shared" si="295"/>
        <v>0</v>
      </c>
      <c r="BL234" s="17">
        <f t="shared" si="296"/>
        <v>0</v>
      </c>
      <c r="BM234" s="16">
        <f t="shared" si="297"/>
        <v>0</v>
      </c>
      <c r="BO234" s="13">
        <f t="shared" si="325"/>
        <v>1</v>
      </c>
      <c r="BP234" s="13">
        <f t="shared" si="326"/>
        <v>0</v>
      </c>
      <c r="BQ234" s="13">
        <f t="shared" si="261"/>
        <v>1</v>
      </c>
      <c r="BR234" s="16">
        <f t="shared" si="298"/>
        <v>0</v>
      </c>
      <c r="BS234" s="17">
        <f t="shared" si="299"/>
        <v>0</v>
      </c>
      <c r="BT234" s="16">
        <f t="shared" si="300"/>
        <v>0</v>
      </c>
      <c r="BV234" s="13">
        <f t="shared" si="327"/>
        <v>1</v>
      </c>
      <c r="BW234" s="13">
        <f t="shared" si="328"/>
        <v>0</v>
      </c>
      <c r="BX234" s="13">
        <f t="shared" si="262"/>
        <v>1</v>
      </c>
      <c r="BY234" s="16">
        <f t="shared" si="301"/>
        <v>0</v>
      </c>
      <c r="BZ234" s="17">
        <f t="shared" si="302"/>
        <v>0</v>
      </c>
      <c r="CA234" s="16">
        <f t="shared" si="303"/>
        <v>0</v>
      </c>
      <c r="CC234" s="13">
        <f t="shared" si="329"/>
        <v>1</v>
      </c>
      <c r="CD234" s="13">
        <f t="shared" si="330"/>
        <v>0</v>
      </c>
      <c r="CE234" s="13">
        <f t="shared" si="263"/>
        <v>1</v>
      </c>
      <c r="CF234" s="16">
        <f t="shared" si="304"/>
        <v>0</v>
      </c>
      <c r="CG234" s="17">
        <f t="shared" si="305"/>
        <v>0</v>
      </c>
      <c r="CH234" s="16">
        <f t="shared" si="306"/>
        <v>0</v>
      </c>
      <c r="CJ234" s="13">
        <f t="shared" si="331"/>
        <v>1</v>
      </c>
      <c r="CK234" s="13">
        <f t="shared" si="332"/>
        <v>0</v>
      </c>
      <c r="CL234" s="13">
        <f t="shared" si="264"/>
        <v>1</v>
      </c>
      <c r="CM234" s="16">
        <f t="shared" si="307"/>
        <v>0</v>
      </c>
      <c r="CN234" s="17">
        <f t="shared" si="308"/>
        <v>0</v>
      </c>
      <c r="CO234" s="16">
        <f t="shared" si="309"/>
        <v>0</v>
      </c>
      <c r="CQ234" s="16">
        <f t="shared" si="333"/>
        <v>0</v>
      </c>
      <c r="CR234" s="16">
        <f>CQ234-ROUNDDOWN(コマンド生成ツール!$D$25,0)</f>
        <v>0</v>
      </c>
      <c r="CS234" s="16">
        <v>8</v>
      </c>
    </row>
    <row r="235" spans="2:97" x14ac:dyDescent="0.15">
      <c r="B235" s="8">
        <f t="shared" si="334"/>
        <v>202</v>
      </c>
      <c r="C235" s="8">
        <f t="shared" si="265"/>
        <v>2</v>
      </c>
      <c r="D235" s="8">
        <f t="shared" si="266"/>
        <v>2</v>
      </c>
      <c r="E235" s="16">
        <f t="shared" si="267"/>
        <v>2094.2570961017991</v>
      </c>
      <c r="F235" s="13">
        <f t="shared" si="268"/>
        <v>0.96265901831119338</v>
      </c>
      <c r="G235" s="13">
        <f t="shared" si="269"/>
        <v>0.27071685293702968</v>
      </c>
      <c r="H235" s="13">
        <f t="shared" si="270"/>
        <v>0.85342477107174131</v>
      </c>
      <c r="I235" s="13">
        <f t="shared" si="271"/>
        <v>0.52121603977731334</v>
      </c>
      <c r="K235" s="13">
        <f t="shared" si="272"/>
        <v>1</v>
      </c>
      <c r="L235" s="13">
        <f t="shared" si="273"/>
        <v>0</v>
      </c>
      <c r="M235" s="13">
        <f t="shared" si="335"/>
        <v>1</v>
      </c>
      <c r="N235" s="16">
        <f t="shared" si="310"/>
        <v>0</v>
      </c>
      <c r="O235" s="17">
        <f t="shared" si="274"/>
        <v>0</v>
      </c>
      <c r="P235" s="16">
        <f t="shared" si="275"/>
        <v>0</v>
      </c>
      <c r="R235" s="13">
        <f t="shared" si="311"/>
        <v>1</v>
      </c>
      <c r="S235" s="13">
        <f t="shared" si="312"/>
        <v>0</v>
      </c>
      <c r="T235" s="13">
        <f t="shared" si="276"/>
        <v>1</v>
      </c>
      <c r="U235" s="16">
        <f t="shared" si="277"/>
        <v>0</v>
      </c>
      <c r="V235" s="17">
        <f t="shared" si="278"/>
        <v>0</v>
      </c>
      <c r="W235" s="16">
        <f t="shared" si="279"/>
        <v>0</v>
      </c>
      <c r="Y235" s="13">
        <f t="shared" si="313"/>
        <v>1</v>
      </c>
      <c r="Z235" s="13">
        <f t="shared" si="314"/>
        <v>0</v>
      </c>
      <c r="AA235" s="13">
        <f t="shared" si="255"/>
        <v>1</v>
      </c>
      <c r="AB235" s="16">
        <f t="shared" si="280"/>
        <v>0</v>
      </c>
      <c r="AC235" s="17">
        <f t="shared" si="281"/>
        <v>0</v>
      </c>
      <c r="AD235" s="16">
        <f t="shared" si="282"/>
        <v>0</v>
      </c>
      <c r="AF235" s="13">
        <f t="shared" si="315"/>
        <v>1</v>
      </c>
      <c r="AG235" s="13">
        <f t="shared" si="316"/>
        <v>0</v>
      </c>
      <c r="AH235" s="13">
        <f t="shared" si="256"/>
        <v>1</v>
      </c>
      <c r="AI235" s="16">
        <f t="shared" si="283"/>
        <v>0</v>
      </c>
      <c r="AJ235" s="17">
        <f t="shared" si="284"/>
        <v>0</v>
      </c>
      <c r="AK235" s="16">
        <f t="shared" si="285"/>
        <v>0</v>
      </c>
      <c r="AM235" s="13">
        <f t="shared" si="317"/>
        <v>1</v>
      </c>
      <c r="AN235" s="13">
        <f t="shared" si="318"/>
        <v>0</v>
      </c>
      <c r="AO235" s="13">
        <f t="shared" si="257"/>
        <v>1</v>
      </c>
      <c r="AP235" s="16">
        <f t="shared" si="286"/>
        <v>0</v>
      </c>
      <c r="AQ235" s="17">
        <f t="shared" si="287"/>
        <v>0</v>
      </c>
      <c r="AR235" s="16">
        <f t="shared" si="288"/>
        <v>0</v>
      </c>
      <c r="AT235" s="13">
        <f t="shared" si="319"/>
        <v>1</v>
      </c>
      <c r="AU235" s="13">
        <f t="shared" si="320"/>
        <v>0</v>
      </c>
      <c r="AV235" s="13">
        <f t="shared" si="258"/>
        <v>1</v>
      </c>
      <c r="AW235" s="16">
        <f t="shared" si="289"/>
        <v>0</v>
      </c>
      <c r="AX235" s="17">
        <f t="shared" si="290"/>
        <v>0</v>
      </c>
      <c r="AY235" s="16">
        <f t="shared" si="291"/>
        <v>0</v>
      </c>
      <c r="BA235" s="13">
        <f t="shared" si="321"/>
        <v>1</v>
      </c>
      <c r="BB235" s="13">
        <f t="shared" si="322"/>
        <v>0</v>
      </c>
      <c r="BC235" s="13">
        <f t="shared" si="259"/>
        <v>1</v>
      </c>
      <c r="BD235" s="16">
        <f t="shared" si="292"/>
        <v>0</v>
      </c>
      <c r="BE235" s="17">
        <f t="shared" si="293"/>
        <v>0</v>
      </c>
      <c r="BF235" s="16">
        <f t="shared" si="294"/>
        <v>0</v>
      </c>
      <c r="BH235" s="13">
        <f t="shared" si="323"/>
        <v>1</v>
      </c>
      <c r="BI235" s="13">
        <f t="shared" si="324"/>
        <v>0</v>
      </c>
      <c r="BJ235" s="13">
        <f t="shared" si="260"/>
        <v>1</v>
      </c>
      <c r="BK235" s="16">
        <f t="shared" si="295"/>
        <v>0</v>
      </c>
      <c r="BL235" s="17">
        <f t="shared" si="296"/>
        <v>0</v>
      </c>
      <c r="BM235" s="16">
        <f t="shared" si="297"/>
        <v>0</v>
      </c>
      <c r="BO235" s="13">
        <f t="shared" si="325"/>
        <v>1</v>
      </c>
      <c r="BP235" s="13">
        <f t="shared" si="326"/>
        <v>0</v>
      </c>
      <c r="BQ235" s="13">
        <f t="shared" si="261"/>
        <v>1</v>
      </c>
      <c r="BR235" s="16">
        <f t="shared" si="298"/>
        <v>0</v>
      </c>
      <c r="BS235" s="17">
        <f t="shared" si="299"/>
        <v>0</v>
      </c>
      <c r="BT235" s="16">
        <f t="shared" si="300"/>
        <v>0</v>
      </c>
      <c r="BV235" s="13">
        <f t="shared" si="327"/>
        <v>1</v>
      </c>
      <c r="BW235" s="13">
        <f t="shared" si="328"/>
        <v>0</v>
      </c>
      <c r="BX235" s="13">
        <f t="shared" si="262"/>
        <v>1</v>
      </c>
      <c r="BY235" s="16">
        <f t="shared" si="301"/>
        <v>0</v>
      </c>
      <c r="BZ235" s="17">
        <f t="shared" si="302"/>
        <v>0</v>
      </c>
      <c r="CA235" s="16">
        <f t="shared" si="303"/>
        <v>0</v>
      </c>
      <c r="CC235" s="13">
        <f t="shared" si="329"/>
        <v>1</v>
      </c>
      <c r="CD235" s="13">
        <f t="shared" si="330"/>
        <v>0</v>
      </c>
      <c r="CE235" s="13">
        <f t="shared" si="263"/>
        <v>1</v>
      </c>
      <c r="CF235" s="16">
        <f t="shared" si="304"/>
        <v>0</v>
      </c>
      <c r="CG235" s="17">
        <f t="shared" si="305"/>
        <v>0</v>
      </c>
      <c r="CH235" s="16">
        <f t="shared" si="306"/>
        <v>0</v>
      </c>
      <c r="CJ235" s="13">
        <f t="shared" si="331"/>
        <v>1</v>
      </c>
      <c r="CK235" s="13">
        <f t="shared" si="332"/>
        <v>0</v>
      </c>
      <c r="CL235" s="13">
        <f t="shared" si="264"/>
        <v>1</v>
      </c>
      <c r="CM235" s="16">
        <f t="shared" si="307"/>
        <v>0</v>
      </c>
      <c r="CN235" s="17">
        <f t="shared" si="308"/>
        <v>0</v>
      </c>
      <c r="CO235" s="16">
        <f t="shared" si="309"/>
        <v>0</v>
      </c>
      <c r="CQ235" s="16">
        <f t="shared" si="333"/>
        <v>0</v>
      </c>
      <c r="CR235" s="16">
        <f>CQ235-ROUNDDOWN(コマンド生成ツール!$D$25,0)</f>
        <v>0</v>
      </c>
      <c r="CS235" s="16">
        <v>8</v>
      </c>
    </row>
    <row r="236" spans="2:97" x14ac:dyDescent="0.15">
      <c r="B236" s="8">
        <f t="shared" si="334"/>
        <v>203</v>
      </c>
      <c r="C236" s="8">
        <f t="shared" si="265"/>
        <v>2</v>
      </c>
      <c r="D236" s="8">
        <f t="shared" si="266"/>
        <v>3</v>
      </c>
      <c r="E236" s="16">
        <f t="shared" si="267"/>
        <v>2143.0386104752129</v>
      </c>
      <c r="F236" s="13">
        <f t="shared" si="268"/>
        <v>0.9609107457078524</v>
      </c>
      <c r="G236" s="13">
        <f t="shared" si="269"/>
        <v>0.27685833703029261</v>
      </c>
      <c r="H236" s="13">
        <f t="shared" si="270"/>
        <v>0.84669892243364187</v>
      </c>
      <c r="I236" s="13">
        <f t="shared" si="271"/>
        <v>0.53207230218242874</v>
      </c>
      <c r="K236" s="13">
        <f t="shared" si="272"/>
        <v>1</v>
      </c>
      <c r="L236" s="13">
        <f t="shared" si="273"/>
        <v>0</v>
      </c>
      <c r="M236" s="13">
        <f t="shared" si="335"/>
        <v>1</v>
      </c>
      <c r="N236" s="16">
        <f t="shared" si="310"/>
        <v>0</v>
      </c>
      <c r="O236" s="17">
        <f t="shared" si="274"/>
        <v>0</v>
      </c>
      <c r="P236" s="16">
        <f t="shared" si="275"/>
        <v>0</v>
      </c>
      <c r="R236" s="13">
        <f t="shared" si="311"/>
        <v>1</v>
      </c>
      <c r="S236" s="13">
        <f t="shared" si="312"/>
        <v>0</v>
      </c>
      <c r="T236" s="13">
        <f t="shared" si="276"/>
        <v>1</v>
      </c>
      <c r="U236" s="16">
        <f t="shared" si="277"/>
        <v>0</v>
      </c>
      <c r="V236" s="17">
        <f t="shared" si="278"/>
        <v>0</v>
      </c>
      <c r="W236" s="16">
        <f t="shared" si="279"/>
        <v>0</v>
      </c>
      <c r="Y236" s="13">
        <f t="shared" si="313"/>
        <v>1</v>
      </c>
      <c r="Z236" s="13">
        <f t="shared" si="314"/>
        <v>0</v>
      </c>
      <c r="AA236" s="13">
        <f t="shared" si="255"/>
        <v>1</v>
      </c>
      <c r="AB236" s="16">
        <f t="shared" si="280"/>
        <v>0</v>
      </c>
      <c r="AC236" s="17">
        <f t="shared" si="281"/>
        <v>0</v>
      </c>
      <c r="AD236" s="16">
        <f t="shared" si="282"/>
        <v>0</v>
      </c>
      <c r="AF236" s="13">
        <f t="shared" si="315"/>
        <v>1</v>
      </c>
      <c r="AG236" s="13">
        <f t="shared" si="316"/>
        <v>0</v>
      </c>
      <c r="AH236" s="13">
        <f t="shared" si="256"/>
        <v>1</v>
      </c>
      <c r="AI236" s="16">
        <f t="shared" si="283"/>
        <v>0</v>
      </c>
      <c r="AJ236" s="17">
        <f t="shared" si="284"/>
        <v>0</v>
      </c>
      <c r="AK236" s="16">
        <f t="shared" si="285"/>
        <v>0</v>
      </c>
      <c r="AM236" s="13">
        <f t="shared" si="317"/>
        <v>1</v>
      </c>
      <c r="AN236" s="13">
        <f t="shared" si="318"/>
        <v>0</v>
      </c>
      <c r="AO236" s="13">
        <f t="shared" si="257"/>
        <v>1</v>
      </c>
      <c r="AP236" s="16">
        <f t="shared" si="286"/>
        <v>0</v>
      </c>
      <c r="AQ236" s="17">
        <f t="shared" si="287"/>
        <v>0</v>
      </c>
      <c r="AR236" s="16">
        <f t="shared" si="288"/>
        <v>0</v>
      </c>
      <c r="AT236" s="13">
        <f t="shared" si="319"/>
        <v>1</v>
      </c>
      <c r="AU236" s="13">
        <f t="shared" si="320"/>
        <v>0</v>
      </c>
      <c r="AV236" s="13">
        <f t="shared" si="258"/>
        <v>1</v>
      </c>
      <c r="AW236" s="16">
        <f t="shared" si="289"/>
        <v>0</v>
      </c>
      <c r="AX236" s="17">
        <f t="shared" si="290"/>
        <v>0</v>
      </c>
      <c r="AY236" s="16">
        <f t="shared" si="291"/>
        <v>0</v>
      </c>
      <c r="BA236" s="13">
        <f t="shared" si="321"/>
        <v>1</v>
      </c>
      <c r="BB236" s="13">
        <f t="shared" si="322"/>
        <v>0</v>
      </c>
      <c r="BC236" s="13">
        <f t="shared" si="259"/>
        <v>1</v>
      </c>
      <c r="BD236" s="16">
        <f t="shared" si="292"/>
        <v>0</v>
      </c>
      <c r="BE236" s="17">
        <f t="shared" si="293"/>
        <v>0</v>
      </c>
      <c r="BF236" s="16">
        <f t="shared" si="294"/>
        <v>0</v>
      </c>
      <c r="BH236" s="13">
        <f t="shared" si="323"/>
        <v>1</v>
      </c>
      <c r="BI236" s="13">
        <f t="shared" si="324"/>
        <v>0</v>
      </c>
      <c r="BJ236" s="13">
        <f t="shared" si="260"/>
        <v>1</v>
      </c>
      <c r="BK236" s="16">
        <f t="shared" si="295"/>
        <v>0</v>
      </c>
      <c r="BL236" s="17">
        <f t="shared" si="296"/>
        <v>0</v>
      </c>
      <c r="BM236" s="16">
        <f t="shared" si="297"/>
        <v>0</v>
      </c>
      <c r="BO236" s="13">
        <f t="shared" si="325"/>
        <v>1</v>
      </c>
      <c r="BP236" s="13">
        <f t="shared" si="326"/>
        <v>0</v>
      </c>
      <c r="BQ236" s="13">
        <f t="shared" si="261"/>
        <v>1</v>
      </c>
      <c r="BR236" s="16">
        <f t="shared" si="298"/>
        <v>0</v>
      </c>
      <c r="BS236" s="17">
        <f t="shared" si="299"/>
        <v>0</v>
      </c>
      <c r="BT236" s="16">
        <f t="shared" si="300"/>
        <v>0</v>
      </c>
      <c r="BV236" s="13">
        <f t="shared" si="327"/>
        <v>1</v>
      </c>
      <c r="BW236" s="13">
        <f t="shared" si="328"/>
        <v>0</v>
      </c>
      <c r="BX236" s="13">
        <f t="shared" si="262"/>
        <v>1</v>
      </c>
      <c r="BY236" s="16">
        <f t="shared" si="301"/>
        <v>0</v>
      </c>
      <c r="BZ236" s="17">
        <f t="shared" si="302"/>
        <v>0</v>
      </c>
      <c r="CA236" s="16">
        <f t="shared" si="303"/>
        <v>0</v>
      </c>
      <c r="CC236" s="13">
        <f t="shared" si="329"/>
        <v>1</v>
      </c>
      <c r="CD236" s="13">
        <f t="shared" si="330"/>
        <v>0</v>
      </c>
      <c r="CE236" s="13">
        <f t="shared" si="263"/>
        <v>1</v>
      </c>
      <c r="CF236" s="16">
        <f t="shared" si="304"/>
        <v>0</v>
      </c>
      <c r="CG236" s="17">
        <f t="shared" si="305"/>
        <v>0</v>
      </c>
      <c r="CH236" s="16">
        <f t="shared" si="306"/>
        <v>0</v>
      </c>
      <c r="CJ236" s="13">
        <f t="shared" si="331"/>
        <v>1</v>
      </c>
      <c r="CK236" s="13">
        <f t="shared" si="332"/>
        <v>0</v>
      </c>
      <c r="CL236" s="13">
        <f t="shared" si="264"/>
        <v>1</v>
      </c>
      <c r="CM236" s="16">
        <f t="shared" si="307"/>
        <v>0</v>
      </c>
      <c r="CN236" s="17">
        <f t="shared" si="308"/>
        <v>0</v>
      </c>
      <c r="CO236" s="16">
        <f t="shared" si="309"/>
        <v>0</v>
      </c>
      <c r="CQ236" s="16">
        <f t="shared" si="333"/>
        <v>0</v>
      </c>
      <c r="CR236" s="16">
        <f>CQ236-ROUNDDOWN(コマンド生成ツール!$D$25,0)</f>
        <v>0</v>
      </c>
      <c r="CS236" s="16">
        <v>8</v>
      </c>
    </row>
    <row r="237" spans="2:97" x14ac:dyDescent="0.15">
      <c r="B237" s="8">
        <f t="shared" si="334"/>
        <v>204</v>
      </c>
      <c r="C237" s="8">
        <f t="shared" si="265"/>
        <v>2</v>
      </c>
      <c r="D237" s="8">
        <f t="shared" si="266"/>
        <v>4</v>
      </c>
      <c r="E237" s="16">
        <f t="shared" si="267"/>
        <v>2192.9563922863704</v>
      </c>
      <c r="F237" s="13">
        <f t="shared" si="268"/>
        <v>0.95908119116558643</v>
      </c>
      <c r="G237" s="13">
        <f t="shared" si="269"/>
        <v>0.28313118647086538</v>
      </c>
      <c r="H237" s="13">
        <f t="shared" si="270"/>
        <v>0.83967346249520014</v>
      </c>
      <c r="I237" s="13">
        <f t="shared" si="271"/>
        <v>0.5430915911532066</v>
      </c>
      <c r="K237" s="13">
        <f t="shared" si="272"/>
        <v>1</v>
      </c>
      <c r="L237" s="13">
        <f t="shared" si="273"/>
        <v>0</v>
      </c>
      <c r="M237" s="13">
        <f t="shared" si="335"/>
        <v>1</v>
      </c>
      <c r="N237" s="16">
        <f t="shared" si="310"/>
        <v>0</v>
      </c>
      <c r="O237" s="17">
        <f t="shared" si="274"/>
        <v>0</v>
      </c>
      <c r="P237" s="16">
        <f t="shared" si="275"/>
        <v>0</v>
      </c>
      <c r="R237" s="13">
        <f t="shared" si="311"/>
        <v>1</v>
      </c>
      <c r="S237" s="13">
        <f t="shared" si="312"/>
        <v>0</v>
      </c>
      <c r="T237" s="13">
        <f t="shared" si="276"/>
        <v>1</v>
      </c>
      <c r="U237" s="16">
        <f t="shared" si="277"/>
        <v>0</v>
      </c>
      <c r="V237" s="17">
        <f t="shared" si="278"/>
        <v>0</v>
      </c>
      <c r="W237" s="16">
        <f t="shared" si="279"/>
        <v>0</v>
      </c>
      <c r="Y237" s="13">
        <f t="shared" si="313"/>
        <v>1</v>
      </c>
      <c r="Z237" s="13">
        <f t="shared" si="314"/>
        <v>0</v>
      </c>
      <c r="AA237" s="13">
        <f t="shared" si="255"/>
        <v>1</v>
      </c>
      <c r="AB237" s="16">
        <f t="shared" si="280"/>
        <v>0</v>
      </c>
      <c r="AC237" s="17">
        <f t="shared" si="281"/>
        <v>0</v>
      </c>
      <c r="AD237" s="16">
        <f t="shared" si="282"/>
        <v>0</v>
      </c>
      <c r="AF237" s="13">
        <f t="shared" si="315"/>
        <v>1</v>
      </c>
      <c r="AG237" s="13">
        <f t="shared" si="316"/>
        <v>0</v>
      </c>
      <c r="AH237" s="13">
        <f t="shared" si="256"/>
        <v>1</v>
      </c>
      <c r="AI237" s="16">
        <f t="shared" si="283"/>
        <v>0</v>
      </c>
      <c r="AJ237" s="17">
        <f t="shared" si="284"/>
        <v>0</v>
      </c>
      <c r="AK237" s="16">
        <f t="shared" si="285"/>
        <v>0</v>
      </c>
      <c r="AM237" s="13">
        <f t="shared" si="317"/>
        <v>1</v>
      </c>
      <c r="AN237" s="13">
        <f t="shared" si="318"/>
        <v>0</v>
      </c>
      <c r="AO237" s="13">
        <f t="shared" si="257"/>
        <v>1</v>
      </c>
      <c r="AP237" s="16">
        <f t="shared" si="286"/>
        <v>0</v>
      </c>
      <c r="AQ237" s="17">
        <f t="shared" si="287"/>
        <v>0</v>
      </c>
      <c r="AR237" s="16">
        <f t="shared" si="288"/>
        <v>0</v>
      </c>
      <c r="AT237" s="13">
        <f t="shared" si="319"/>
        <v>1</v>
      </c>
      <c r="AU237" s="13">
        <f t="shared" si="320"/>
        <v>0</v>
      </c>
      <c r="AV237" s="13">
        <f t="shared" si="258"/>
        <v>1</v>
      </c>
      <c r="AW237" s="16">
        <f t="shared" si="289"/>
        <v>0</v>
      </c>
      <c r="AX237" s="17">
        <f t="shared" si="290"/>
        <v>0</v>
      </c>
      <c r="AY237" s="16">
        <f t="shared" si="291"/>
        <v>0</v>
      </c>
      <c r="BA237" s="13">
        <f t="shared" si="321"/>
        <v>1</v>
      </c>
      <c r="BB237" s="13">
        <f t="shared" si="322"/>
        <v>0</v>
      </c>
      <c r="BC237" s="13">
        <f t="shared" si="259"/>
        <v>1</v>
      </c>
      <c r="BD237" s="16">
        <f t="shared" si="292"/>
        <v>0</v>
      </c>
      <c r="BE237" s="17">
        <f t="shared" si="293"/>
        <v>0</v>
      </c>
      <c r="BF237" s="16">
        <f t="shared" si="294"/>
        <v>0</v>
      </c>
      <c r="BH237" s="13">
        <f t="shared" si="323"/>
        <v>1</v>
      </c>
      <c r="BI237" s="13">
        <f t="shared" si="324"/>
        <v>0</v>
      </c>
      <c r="BJ237" s="13">
        <f t="shared" si="260"/>
        <v>1</v>
      </c>
      <c r="BK237" s="16">
        <f t="shared" si="295"/>
        <v>0</v>
      </c>
      <c r="BL237" s="17">
        <f t="shared" si="296"/>
        <v>0</v>
      </c>
      <c r="BM237" s="16">
        <f t="shared" si="297"/>
        <v>0</v>
      </c>
      <c r="BO237" s="13">
        <f t="shared" si="325"/>
        <v>1</v>
      </c>
      <c r="BP237" s="13">
        <f t="shared" si="326"/>
        <v>0</v>
      </c>
      <c r="BQ237" s="13">
        <f t="shared" si="261"/>
        <v>1</v>
      </c>
      <c r="BR237" s="16">
        <f t="shared" si="298"/>
        <v>0</v>
      </c>
      <c r="BS237" s="17">
        <f t="shared" si="299"/>
        <v>0</v>
      </c>
      <c r="BT237" s="16">
        <f t="shared" si="300"/>
        <v>0</v>
      </c>
      <c r="BV237" s="13">
        <f t="shared" si="327"/>
        <v>1</v>
      </c>
      <c r="BW237" s="13">
        <f t="shared" si="328"/>
        <v>0</v>
      </c>
      <c r="BX237" s="13">
        <f t="shared" si="262"/>
        <v>1</v>
      </c>
      <c r="BY237" s="16">
        <f t="shared" si="301"/>
        <v>0</v>
      </c>
      <c r="BZ237" s="17">
        <f t="shared" si="302"/>
        <v>0</v>
      </c>
      <c r="CA237" s="16">
        <f t="shared" si="303"/>
        <v>0</v>
      </c>
      <c r="CC237" s="13">
        <f t="shared" si="329"/>
        <v>1</v>
      </c>
      <c r="CD237" s="13">
        <f t="shared" si="330"/>
        <v>0</v>
      </c>
      <c r="CE237" s="13">
        <f t="shared" si="263"/>
        <v>1</v>
      </c>
      <c r="CF237" s="16">
        <f t="shared" si="304"/>
        <v>0</v>
      </c>
      <c r="CG237" s="17">
        <f t="shared" si="305"/>
        <v>0</v>
      </c>
      <c r="CH237" s="16">
        <f t="shared" si="306"/>
        <v>0</v>
      </c>
      <c r="CJ237" s="13">
        <f t="shared" si="331"/>
        <v>1</v>
      </c>
      <c r="CK237" s="13">
        <f t="shared" si="332"/>
        <v>0</v>
      </c>
      <c r="CL237" s="13">
        <f t="shared" si="264"/>
        <v>1</v>
      </c>
      <c r="CM237" s="16">
        <f t="shared" si="307"/>
        <v>0</v>
      </c>
      <c r="CN237" s="17">
        <f t="shared" si="308"/>
        <v>0</v>
      </c>
      <c r="CO237" s="16">
        <f t="shared" si="309"/>
        <v>0</v>
      </c>
      <c r="CQ237" s="16">
        <f t="shared" si="333"/>
        <v>0</v>
      </c>
      <c r="CR237" s="16">
        <f>CQ237-ROUNDDOWN(コマンド生成ツール!$D$25,0)</f>
        <v>0</v>
      </c>
      <c r="CS237" s="16">
        <v>8</v>
      </c>
    </row>
    <row r="238" spans="2:97" x14ac:dyDescent="0.15">
      <c r="B238" s="8">
        <f t="shared" si="334"/>
        <v>205</v>
      </c>
      <c r="C238" s="8">
        <f t="shared" si="265"/>
        <v>2</v>
      </c>
      <c r="D238" s="8">
        <f t="shared" si="266"/>
        <v>5</v>
      </c>
      <c r="E238" s="16">
        <f t="shared" si="267"/>
        <v>2244.0369086039273</v>
      </c>
      <c r="F238" s="13">
        <f t="shared" si="268"/>
        <v>0.95716663077748709</v>
      </c>
      <c r="G238" s="13">
        <f t="shared" si="269"/>
        <v>0.28953763300488883</v>
      </c>
      <c r="H238" s="13">
        <f t="shared" si="270"/>
        <v>0.83233591814785257</v>
      </c>
      <c r="I238" s="13">
        <f t="shared" si="271"/>
        <v>0.55427152133315594</v>
      </c>
      <c r="K238" s="13">
        <f t="shared" si="272"/>
        <v>1</v>
      </c>
      <c r="L238" s="13">
        <f t="shared" si="273"/>
        <v>0</v>
      </c>
      <c r="M238" s="13">
        <f t="shared" si="335"/>
        <v>1</v>
      </c>
      <c r="N238" s="16">
        <f t="shared" si="310"/>
        <v>0</v>
      </c>
      <c r="O238" s="17">
        <f t="shared" si="274"/>
        <v>0</v>
      </c>
      <c r="P238" s="16">
        <f t="shared" si="275"/>
        <v>0</v>
      </c>
      <c r="R238" s="13">
        <f t="shared" si="311"/>
        <v>1</v>
      </c>
      <c r="S238" s="13">
        <f t="shared" si="312"/>
        <v>0</v>
      </c>
      <c r="T238" s="13">
        <f t="shared" si="276"/>
        <v>1</v>
      </c>
      <c r="U238" s="16">
        <f t="shared" si="277"/>
        <v>0</v>
      </c>
      <c r="V238" s="17">
        <f t="shared" si="278"/>
        <v>0</v>
      </c>
      <c r="W238" s="16">
        <f t="shared" si="279"/>
        <v>0</v>
      </c>
      <c r="Y238" s="13">
        <f t="shared" si="313"/>
        <v>1</v>
      </c>
      <c r="Z238" s="13">
        <f t="shared" si="314"/>
        <v>0</v>
      </c>
      <c r="AA238" s="13">
        <f t="shared" si="255"/>
        <v>1</v>
      </c>
      <c r="AB238" s="16">
        <f t="shared" si="280"/>
        <v>0</v>
      </c>
      <c r="AC238" s="17">
        <f t="shared" si="281"/>
        <v>0</v>
      </c>
      <c r="AD238" s="16">
        <f t="shared" si="282"/>
        <v>0</v>
      </c>
      <c r="AF238" s="13">
        <f t="shared" si="315"/>
        <v>1</v>
      </c>
      <c r="AG238" s="13">
        <f t="shared" si="316"/>
        <v>0</v>
      </c>
      <c r="AH238" s="13">
        <f t="shared" si="256"/>
        <v>1</v>
      </c>
      <c r="AI238" s="16">
        <f t="shared" si="283"/>
        <v>0</v>
      </c>
      <c r="AJ238" s="17">
        <f t="shared" si="284"/>
        <v>0</v>
      </c>
      <c r="AK238" s="16">
        <f t="shared" si="285"/>
        <v>0</v>
      </c>
      <c r="AM238" s="13">
        <f t="shared" si="317"/>
        <v>1</v>
      </c>
      <c r="AN238" s="13">
        <f t="shared" si="318"/>
        <v>0</v>
      </c>
      <c r="AO238" s="13">
        <f t="shared" si="257"/>
        <v>1</v>
      </c>
      <c r="AP238" s="16">
        <f t="shared" si="286"/>
        <v>0</v>
      </c>
      <c r="AQ238" s="17">
        <f t="shared" si="287"/>
        <v>0</v>
      </c>
      <c r="AR238" s="16">
        <f t="shared" si="288"/>
        <v>0</v>
      </c>
      <c r="AT238" s="13">
        <f t="shared" si="319"/>
        <v>1</v>
      </c>
      <c r="AU238" s="13">
        <f t="shared" si="320"/>
        <v>0</v>
      </c>
      <c r="AV238" s="13">
        <f t="shared" si="258"/>
        <v>1</v>
      </c>
      <c r="AW238" s="16">
        <f t="shared" si="289"/>
        <v>0</v>
      </c>
      <c r="AX238" s="17">
        <f t="shared" si="290"/>
        <v>0</v>
      </c>
      <c r="AY238" s="16">
        <f t="shared" si="291"/>
        <v>0</v>
      </c>
      <c r="BA238" s="13">
        <f t="shared" si="321"/>
        <v>1</v>
      </c>
      <c r="BB238" s="13">
        <f t="shared" si="322"/>
        <v>0</v>
      </c>
      <c r="BC238" s="13">
        <f t="shared" si="259"/>
        <v>1</v>
      </c>
      <c r="BD238" s="16">
        <f t="shared" si="292"/>
        <v>0</v>
      </c>
      <c r="BE238" s="17">
        <f t="shared" si="293"/>
        <v>0</v>
      </c>
      <c r="BF238" s="16">
        <f t="shared" si="294"/>
        <v>0</v>
      </c>
      <c r="BH238" s="13">
        <f t="shared" si="323"/>
        <v>1</v>
      </c>
      <c r="BI238" s="13">
        <f t="shared" si="324"/>
        <v>0</v>
      </c>
      <c r="BJ238" s="13">
        <f t="shared" si="260"/>
        <v>1</v>
      </c>
      <c r="BK238" s="16">
        <f t="shared" si="295"/>
        <v>0</v>
      </c>
      <c r="BL238" s="17">
        <f t="shared" si="296"/>
        <v>0</v>
      </c>
      <c r="BM238" s="16">
        <f t="shared" si="297"/>
        <v>0</v>
      </c>
      <c r="BO238" s="13">
        <f t="shared" si="325"/>
        <v>1</v>
      </c>
      <c r="BP238" s="13">
        <f t="shared" si="326"/>
        <v>0</v>
      </c>
      <c r="BQ238" s="13">
        <f t="shared" si="261"/>
        <v>1</v>
      </c>
      <c r="BR238" s="16">
        <f t="shared" si="298"/>
        <v>0</v>
      </c>
      <c r="BS238" s="17">
        <f t="shared" si="299"/>
        <v>0</v>
      </c>
      <c r="BT238" s="16">
        <f t="shared" si="300"/>
        <v>0</v>
      </c>
      <c r="BV238" s="13">
        <f t="shared" si="327"/>
        <v>1</v>
      </c>
      <c r="BW238" s="13">
        <f t="shared" si="328"/>
        <v>0</v>
      </c>
      <c r="BX238" s="13">
        <f t="shared" si="262"/>
        <v>1</v>
      </c>
      <c r="BY238" s="16">
        <f t="shared" si="301"/>
        <v>0</v>
      </c>
      <c r="BZ238" s="17">
        <f t="shared" si="302"/>
        <v>0</v>
      </c>
      <c r="CA238" s="16">
        <f t="shared" si="303"/>
        <v>0</v>
      </c>
      <c r="CC238" s="13">
        <f t="shared" si="329"/>
        <v>1</v>
      </c>
      <c r="CD238" s="13">
        <f t="shared" si="330"/>
        <v>0</v>
      </c>
      <c r="CE238" s="13">
        <f t="shared" si="263"/>
        <v>1</v>
      </c>
      <c r="CF238" s="16">
        <f t="shared" si="304"/>
        <v>0</v>
      </c>
      <c r="CG238" s="17">
        <f t="shared" si="305"/>
        <v>0</v>
      </c>
      <c r="CH238" s="16">
        <f t="shared" si="306"/>
        <v>0</v>
      </c>
      <c r="CJ238" s="13">
        <f t="shared" si="331"/>
        <v>1</v>
      </c>
      <c r="CK238" s="13">
        <f t="shared" si="332"/>
        <v>0</v>
      </c>
      <c r="CL238" s="13">
        <f t="shared" si="264"/>
        <v>1</v>
      </c>
      <c r="CM238" s="16">
        <f t="shared" si="307"/>
        <v>0</v>
      </c>
      <c r="CN238" s="17">
        <f t="shared" si="308"/>
        <v>0</v>
      </c>
      <c r="CO238" s="16">
        <f t="shared" si="309"/>
        <v>0</v>
      </c>
      <c r="CQ238" s="16">
        <f t="shared" si="333"/>
        <v>0</v>
      </c>
      <c r="CR238" s="16">
        <f>CQ238-ROUNDDOWN(コマンド生成ツール!$D$25,0)</f>
        <v>0</v>
      </c>
      <c r="CS238" s="16">
        <v>8</v>
      </c>
    </row>
    <row r="239" spans="2:97" x14ac:dyDescent="0.15">
      <c r="B239" s="8">
        <f t="shared" si="334"/>
        <v>206</v>
      </c>
      <c r="C239" s="8">
        <f t="shared" si="265"/>
        <v>2</v>
      </c>
      <c r="D239" s="8">
        <f t="shared" si="266"/>
        <v>6</v>
      </c>
      <c r="E239" s="16">
        <f t="shared" si="267"/>
        <v>2296.3072429937656</v>
      </c>
      <c r="F239" s="13">
        <f t="shared" si="268"/>
        <v>0.95516317537048345</v>
      </c>
      <c r="G239" s="13">
        <f t="shared" si="269"/>
        <v>0.29607990208079832</v>
      </c>
      <c r="H239" s="13">
        <f t="shared" si="270"/>
        <v>0.82467338316764982</v>
      </c>
      <c r="I239" s="13">
        <f t="shared" si="271"/>
        <v>0.56560923886975423</v>
      </c>
      <c r="K239" s="13">
        <f t="shared" si="272"/>
        <v>1</v>
      </c>
      <c r="L239" s="13">
        <f t="shared" si="273"/>
        <v>0</v>
      </c>
      <c r="M239" s="13">
        <f t="shared" si="335"/>
        <v>1</v>
      </c>
      <c r="N239" s="16">
        <f t="shared" si="310"/>
        <v>0</v>
      </c>
      <c r="O239" s="17">
        <f t="shared" si="274"/>
        <v>0</v>
      </c>
      <c r="P239" s="16">
        <f t="shared" si="275"/>
        <v>0</v>
      </c>
      <c r="R239" s="13">
        <f t="shared" si="311"/>
        <v>1</v>
      </c>
      <c r="S239" s="13">
        <f t="shared" si="312"/>
        <v>0</v>
      </c>
      <c r="T239" s="13">
        <f t="shared" si="276"/>
        <v>1</v>
      </c>
      <c r="U239" s="16">
        <f t="shared" si="277"/>
        <v>0</v>
      </c>
      <c r="V239" s="17">
        <f t="shared" si="278"/>
        <v>0</v>
      </c>
      <c r="W239" s="16">
        <f t="shared" si="279"/>
        <v>0</v>
      </c>
      <c r="Y239" s="13">
        <f t="shared" si="313"/>
        <v>1</v>
      </c>
      <c r="Z239" s="13">
        <f t="shared" si="314"/>
        <v>0</v>
      </c>
      <c r="AA239" s="13">
        <f t="shared" si="255"/>
        <v>1</v>
      </c>
      <c r="AB239" s="16">
        <f t="shared" si="280"/>
        <v>0</v>
      </c>
      <c r="AC239" s="17">
        <f t="shared" si="281"/>
        <v>0</v>
      </c>
      <c r="AD239" s="16">
        <f t="shared" si="282"/>
        <v>0</v>
      </c>
      <c r="AF239" s="13">
        <f t="shared" si="315"/>
        <v>1</v>
      </c>
      <c r="AG239" s="13">
        <f t="shared" si="316"/>
        <v>0</v>
      </c>
      <c r="AH239" s="13">
        <f t="shared" si="256"/>
        <v>1</v>
      </c>
      <c r="AI239" s="16">
        <f t="shared" si="283"/>
        <v>0</v>
      </c>
      <c r="AJ239" s="17">
        <f t="shared" si="284"/>
        <v>0</v>
      </c>
      <c r="AK239" s="16">
        <f t="shared" si="285"/>
        <v>0</v>
      </c>
      <c r="AM239" s="13">
        <f t="shared" si="317"/>
        <v>1</v>
      </c>
      <c r="AN239" s="13">
        <f t="shared" si="318"/>
        <v>0</v>
      </c>
      <c r="AO239" s="13">
        <f t="shared" si="257"/>
        <v>1</v>
      </c>
      <c r="AP239" s="16">
        <f t="shared" si="286"/>
        <v>0</v>
      </c>
      <c r="AQ239" s="17">
        <f t="shared" si="287"/>
        <v>0</v>
      </c>
      <c r="AR239" s="16">
        <f t="shared" si="288"/>
        <v>0</v>
      </c>
      <c r="AT239" s="13">
        <f t="shared" si="319"/>
        <v>1</v>
      </c>
      <c r="AU239" s="13">
        <f t="shared" si="320"/>
        <v>0</v>
      </c>
      <c r="AV239" s="13">
        <f t="shared" si="258"/>
        <v>1</v>
      </c>
      <c r="AW239" s="16">
        <f t="shared" si="289"/>
        <v>0</v>
      </c>
      <c r="AX239" s="17">
        <f t="shared" si="290"/>
        <v>0</v>
      </c>
      <c r="AY239" s="16">
        <f t="shared" si="291"/>
        <v>0</v>
      </c>
      <c r="BA239" s="13">
        <f t="shared" si="321"/>
        <v>1</v>
      </c>
      <c r="BB239" s="13">
        <f t="shared" si="322"/>
        <v>0</v>
      </c>
      <c r="BC239" s="13">
        <f t="shared" si="259"/>
        <v>1</v>
      </c>
      <c r="BD239" s="16">
        <f t="shared" si="292"/>
        <v>0</v>
      </c>
      <c r="BE239" s="17">
        <f t="shared" si="293"/>
        <v>0</v>
      </c>
      <c r="BF239" s="16">
        <f t="shared" si="294"/>
        <v>0</v>
      </c>
      <c r="BH239" s="13">
        <f t="shared" si="323"/>
        <v>1</v>
      </c>
      <c r="BI239" s="13">
        <f t="shared" si="324"/>
        <v>0</v>
      </c>
      <c r="BJ239" s="13">
        <f t="shared" si="260"/>
        <v>1</v>
      </c>
      <c r="BK239" s="16">
        <f t="shared" si="295"/>
        <v>0</v>
      </c>
      <c r="BL239" s="17">
        <f t="shared" si="296"/>
        <v>0</v>
      </c>
      <c r="BM239" s="16">
        <f t="shared" si="297"/>
        <v>0</v>
      </c>
      <c r="BO239" s="13">
        <f t="shared" si="325"/>
        <v>1</v>
      </c>
      <c r="BP239" s="13">
        <f t="shared" si="326"/>
        <v>0</v>
      </c>
      <c r="BQ239" s="13">
        <f t="shared" si="261"/>
        <v>1</v>
      </c>
      <c r="BR239" s="16">
        <f t="shared" si="298"/>
        <v>0</v>
      </c>
      <c r="BS239" s="17">
        <f t="shared" si="299"/>
        <v>0</v>
      </c>
      <c r="BT239" s="16">
        <f t="shared" si="300"/>
        <v>0</v>
      </c>
      <c r="BV239" s="13">
        <f t="shared" si="327"/>
        <v>1</v>
      </c>
      <c r="BW239" s="13">
        <f t="shared" si="328"/>
        <v>0</v>
      </c>
      <c r="BX239" s="13">
        <f t="shared" si="262"/>
        <v>1</v>
      </c>
      <c r="BY239" s="16">
        <f t="shared" si="301"/>
        <v>0</v>
      </c>
      <c r="BZ239" s="17">
        <f t="shared" si="302"/>
        <v>0</v>
      </c>
      <c r="CA239" s="16">
        <f t="shared" si="303"/>
        <v>0</v>
      </c>
      <c r="CC239" s="13">
        <f t="shared" si="329"/>
        <v>1</v>
      </c>
      <c r="CD239" s="13">
        <f t="shared" si="330"/>
        <v>0</v>
      </c>
      <c r="CE239" s="13">
        <f t="shared" si="263"/>
        <v>1</v>
      </c>
      <c r="CF239" s="16">
        <f t="shared" si="304"/>
        <v>0</v>
      </c>
      <c r="CG239" s="17">
        <f t="shared" si="305"/>
        <v>0</v>
      </c>
      <c r="CH239" s="16">
        <f t="shared" si="306"/>
        <v>0</v>
      </c>
      <c r="CJ239" s="13">
        <f t="shared" si="331"/>
        <v>1</v>
      </c>
      <c r="CK239" s="13">
        <f t="shared" si="332"/>
        <v>0</v>
      </c>
      <c r="CL239" s="13">
        <f t="shared" si="264"/>
        <v>1</v>
      </c>
      <c r="CM239" s="16">
        <f t="shared" si="307"/>
        <v>0</v>
      </c>
      <c r="CN239" s="17">
        <f t="shared" si="308"/>
        <v>0</v>
      </c>
      <c r="CO239" s="16">
        <f t="shared" si="309"/>
        <v>0</v>
      </c>
      <c r="CQ239" s="16">
        <f t="shared" si="333"/>
        <v>0</v>
      </c>
      <c r="CR239" s="16">
        <f>CQ239-ROUNDDOWN(コマンド生成ツール!$D$25,0)</f>
        <v>0</v>
      </c>
      <c r="CS239" s="16">
        <v>8</v>
      </c>
    </row>
    <row r="240" spans="2:97" x14ac:dyDescent="0.15">
      <c r="B240" s="8">
        <f t="shared" si="334"/>
        <v>207</v>
      </c>
      <c r="C240" s="8">
        <f t="shared" si="265"/>
        <v>2</v>
      </c>
      <c r="D240" s="8">
        <f t="shared" si="266"/>
        <v>7</v>
      </c>
      <c r="E240" s="16">
        <f t="shared" si="267"/>
        <v>2349.7951098790591</v>
      </c>
      <c r="F240" s="13">
        <f t="shared" si="268"/>
        <v>0.95306676369425336</v>
      </c>
      <c r="G240" s="13">
        <f t="shared" si="269"/>
        <v>0.30276020864929087</v>
      </c>
      <c r="H240" s="13">
        <f t="shared" si="270"/>
        <v>0.81667251211727565</v>
      </c>
      <c r="I240" s="13">
        <f t="shared" si="271"/>
        <v>0.57710138446555315</v>
      </c>
      <c r="K240" s="13">
        <f t="shared" si="272"/>
        <v>1</v>
      </c>
      <c r="L240" s="13">
        <f t="shared" si="273"/>
        <v>0</v>
      </c>
      <c r="M240" s="13">
        <f t="shared" si="335"/>
        <v>1</v>
      </c>
      <c r="N240" s="16">
        <f t="shared" si="310"/>
        <v>0</v>
      </c>
      <c r="O240" s="17">
        <f t="shared" si="274"/>
        <v>0</v>
      </c>
      <c r="P240" s="16">
        <f t="shared" si="275"/>
        <v>0</v>
      </c>
      <c r="R240" s="13">
        <f t="shared" si="311"/>
        <v>1</v>
      </c>
      <c r="S240" s="13">
        <f t="shared" si="312"/>
        <v>0</v>
      </c>
      <c r="T240" s="13">
        <f t="shared" si="276"/>
        <v>1</v>
      </c>
      <c r="U240" s="16">
        <f t="shared" si="277"/>
        <v>0</v>
      </c>
      <c r="V240" s="17">
        <f t="shared" si="278"/>
        <v>0</v>
      </c>
      <c r="W240" s="16">
        <f t="shared" si="279"/>
        <v>0</v>
      </c>
      <c r="Y240" s="13">
        <f t="shared" si="313"/>
        <v>1</v>
      </c>
      <c r="Z240" s="13">
        <f t="shared" si="314"/>
        <v>0</v>
      </c>
      <c r="AA240" s="13">
        <f t="shared" si="255"/>
        <v>1</v>
      </c>
      <c r="AB240" s="16">
        <f t="shared" si="280"/>
        <v>0</v>
      </c>
      <c r="AC240" s="17">
        <f t="shared" si="281"/>
        <v>0</v>
      </c>
      <c r="AD240" s="16">
        <f t="shared" si="282"/>
        <v>0</v>
      </c>
      <c r="AF240" s="13">
        <f t="shared" si="315"/>
        <v>1</v>
      </c>
      <c r="AG240" s="13">
        <f t="shared" si="316"/>
        <v>0</v>
      </c>
      <c r="AH240" s="13">
        <f t="shared" si="256"/>
        <v>1</v>
      </c>
      <c r="AI240" s="16">
        <f t="shared" si="283"/>
        <v>0</v>
      </c>
      <c r="AJ240" s="17">
        <f t="shared" si="284"/>
        <v>0</v>
      </c>
      <c r="AK240" s="16">
        <f t="shared" si="285"/>
        <v>0</v>
      </c>
      <c r="AM240" s="13">
        <f t="shared" si="317"/>
        <v>1</v>
      </c>
      <c r="AN240" s="13">
        <f t="shared" si="318"/>
        <v>0</v>
      </c>
      <c r="AO240" s="13">
        <f t="shared" si="257"/>
        <v>1</v>
      </c>
      <c r="AP240" s="16">
        <f t="shared" si="286"/>
        <v>0</v>
      </c>
      <c r="AQ240" s="17">
        <f t="shared" si="287"/>
        <v>0</v>
      </c>
      <c r="AR240" s="16">
        <f t="shared" si="288"/>
        <v>0</v>
      </c>
      <c r="AT240" s="13">
        <f t="shared" si="319"/>
        <v>1</v>
      </c>
      <c r="AU240" s="13">
        <f t="shared" si="320"/>
        <v>0</v>
      </c>
      <c r="AV240" s="13">
        <f t="shared" si="258"/>
        <v>1</v>
      </c>
      <c r="AW240" s="16">
        <f t="shared" si="289"/>
        <v>0</v>
      </c>
      <c r="AX240" s="17">
        <f t="shared" si="290"/>
        <v>0</v>
      </c>
      <c r="AY240" s="16">
        <f t="shared" si="291"/>
        <v>0</v>
      </c>
      <c r="BA240" s="13">
        <f t="shared" si="321"/>
        <v>1</v>
      </c>
      <c r="BB240" s="13">
        <f t="shared" si="322"/>
        <v>0</v>
      </c>
      <c r="BC240" s="13">
        <f t="shared" si="259"/>
        <v>1</v>
      </c>
      <c r="BD240" s="16">
        <f t="shared" si="292"/>
        <v>0</v>
      </c>
      <c r="BE240" s="17">
        <f t="shared" si="293"/>
        <v>0</v>
      </c>
      <c r="BF240" s="16">
        <f t="shared" si="294"/>
        <v>0</v>
      </c>
      <c r="BH240" s="13">
        <f t="shared" si="323"/>
        <v>1</v>
      </c>
      <c r="BI240" s="13">
        <f t="shared" si="324"/>
        <v>0</v>
      </c>
      <c r="BJ240" s="13">
        <f t="shared" si="260"/>
        <v>1</v>
      </c>
      <c r="BK240" s="16">
        <f t="shared" si="295"/>
        <v>0</v>
      </c>
      <c r="BL240" s="17">
        <f t="shared" si="296"/>
        <v>0</v>
      </c>
      <c r="BM240" s="16">
        <f t="shared" si="297"/>
        <v>0</v>
      </c>
      <c r="BO240" s="13">
        <f t="shared" si="325"/>
        <v>1</v>
      </c>
      <c r="BP240" s="13">
        <f t="shared" si="326"/>
        <v>0</v>
      </c>
      <c r="BQ240" s="13">
        <f t="shared" si="261"/>
        <v>1</v>
      </c>
      <c r="BR240" s="16">
        <f t="shared" si="298"/>
        <v>0</v>
      </c>
      <c r="BS240" s="17">
        <f t="shared" si="299"/>
        <v>0</v>
      </c>
      <c r="BT240" s="16">
        <f t="shared" si="300"/>
        <v>0</v>
      </c>
      <c r="BV240" s="13">
        <f t="shared" si="327"/>
        <v>1</v>
      </c>
      <c r="BW240" s="13">
        <f t="shared" si="328"/>
        <v>0</v>
      </c>
      <c r="BX240" s="13">
        <f t="shared" si="262"/>
        <v>1</v>
      </c>
      <c r="BY240" s="16">
        <f t="shared" si="301"/>
        <v>0</v>
      </c>
      <c r="BZ240" s="17">
        <f t="shared" si="302"/>
        <v>0</v>
      </c>
      <c r="CA240" s="16">
        <f t="shared" si="303"/>
        <v>0</v>
      </c>
      <c r="CC240" s="13">
        <f t="shared" si="329"/>
        <v>1</v>
      </c>
      <c r="CD240" s="13">
        <f t="shared" si="330"/>
        <v>0</v>
      </c>
      <c r="CE240" s="13">
        <f t="shared" si="263"/>
        <v>1</v>
      </c>
      <c r="CF240" s="16">
        <f t="shared" si="304"/>
        <v>0</v>
      </c>
      <c r="CG240" s="17">
        <f t="shared" si="305"/>
        <v>0</v>
      </c>
      <c r="CH240" s="16">
        <f t="shared" si="306"/>
        <v>0</v>
      </c>
      <c r="CJ240" s="13">
        <f t="shared" si="331"/>
        <v>1</v>
      </c>
      <c r="CK240" s="13">
        <f t="shared" si="332"/>
        <v>0</v>
      </c>
      <c r="CL240" s="13">
        <f t="shared" si="264"/>
        <v>1</v>
      </c>
      <c r="CM240" s="16">
        <f t="shared" si="307"/>
        <v>0</v>
      </c>
      <c r="CN240" s="17">
        <f t="shared" si="308"/>
        <v>0</v>
      </c>
      <c r="CO240" s="16">
        <f t="shared" si="309"/>
        <v>0</v>
      </c>
      <c r="CQ240" s="16">
        <f t="shared" si="333"/>
        <v>0</v>
      </c>
      <c r="CR240" s="16">
        <f>CQ240-ROUNDDOWN(コマンド生成ツール!$D$25,0)</f>
        <v>0</v>
      </c>
      <c r="CS240" s="16">
        <v>8</v>
      </c>
    </row>
    <row r="241" spans="2:97" x14ac:dyDescent="0.15">
      <c r="B241" s="8">
        <f t="shared" si="334"/>
        <v>208</v>
      </c>
      <c r="C241" s="8">
        <f t="shared" si="265"/>
        <v>2</v>
      </c>
      <c r="D241" s="8">
        <f t="shared" si="266"/>
        <v>8</v>
      </c>
      <c r="E241" s="16">
        <f t="shared" si="267"/>
        <v>2404.5288692348258</v>
      </c>
      <c r="F241" s="13">
        <f t="shared" si="268"/>
        <v>0.95087315538200146</v>
      </c>
      <c r="G241" s="13">
        <f t="shared" si="269"/>
        <v>0.30958075258949186</v>
      </c>
      <c r="H241" s="13">
        <f t="shared" si="270"/>
        <v>0.80831951525224766</v>
      </c>
      <c r="I241" s="13">
        <f t="shared" si="271"/>
        <v>0.58874405412060971</v>
      </c>
      <c r="K241" s="13">
        <f t="shared" si="272"/>
        <v>1</v>
      </c>
      <c r="L241" s="13">
        <f t="shared" si="273"/>
        <v>0</v>
      </c>
      <c r="M241" s="13">
        <f t="shared" si="335"/>
        <v>1</v>
      </c>
      <c r="N241" s="16">
        <f t="shared" si="310"/>
        <v>0</v>
      </c>
      <c r="O241" s="17">
        <f t="shared" si="274"/>
        <v>0</v>
      </c>
      <c r="P241" s="16">
        <f t="shared" si="275"/>
        <v>0</v>
      </c>
      <c r="R241" s="13">
        <f t="shared" si="311"/>
        <v>1</v>
      </c>
      <c r="S241" s="13">
        <f t="shared" si="312"/>
        <v>0</v>
      </c>
      <c r="T241" s="13">
        <f t="shared" si="276"/>
        <v>1</v>
      </c>
      <c r="U241" s="16">
        <f t="shared" si="277"/>
        <v>0</v>
      </c>
      <c r="V241" s="17">
        <f t="shared" si="278"/>
        <v>0</v>
      </c>
      <c r="W241" s="16">
        <f t="shared" si="279"/>
        <v>0</v>
      </c>
      <c r="Y241" s="13">
        <f t="shared" si="313"/>
        <v>1</v>
      </c>
      <c r="Z241" s="13">
        <f t="shared" si="314"/>
        <v>0</v>
      </c>
      <c r="AA241" s="13">
        <f t="shared" si="255"/>
        <v>1</v>
      </c>
      <c r="AB241" s="16">
        <f t="shared" si="280"/>
        <v>0</v>
      </c>
      <c r="AC241" s="17">
        <f t="shared" si="281"/>
        <v>0</v>
      </c>
      <c r="AD241" s="16">
        <f t="shared" si="282"/>
        <v>0</v>
      </c>
      <c r="AF241" s="13">
        <f t="shared" si="315"/>
        <v>1</v>
      </c>
      <c r="AG241" s="13">
        <f t="shared" si="316"/>
        <v>0</v>
      </c>
      <c r="AH241" s="13">
        <f t="shared" si="256"/>
        <v>1</v>
      </c>
      <c r="AI241" s="16">
        <f t="shared" si="283"/>
        <v>0</v>
      </c>
      <c r="AJ241" s="17">
        <f t="shared" si="284"/>
        <v>0</v>
      </c>
      <c r="AK241" s="16">
        <f t="shared" si="285"/>
        <v>0</v>
      </c>
      <c r="AM241" s="13">
        <f t="shared" si="317"/>
        <v>1</v>
      </c>
      <c r="AN241" s="13">
        <f t="shared" si="318"/>
        <v>0</v>
      </c>
      <c r="AO241" s="13">
        <f t="shared" si="257"/>
        <v>1</v>
      </c>
      <c r="AP241" s="16">
        <f t="shared" si="286"/>
        <v>0</v>
      </c>
      <c r="AQ241" s="17">
        <f t="shared" si="287"/>
        <v>0</v>
      </c>
      <c r="AR241" s="16">
        <f t="shared" si="288"/>
        <v>0</v>
      </c>
      <c r="AT241" s="13">
        <f t="shared" si="319"/>
        <v>1</v>
      </c>
      <c r="AU241" s="13">
        <f t="shared" si="320"/>
        <v>0</v>
      </c>
      <c r="AV241" s="13">
        <f t="shared" si="258"/>
        <v>1</v>
      </c>
      <c r="AW241" s="16">
        <f t="shared" si="289"/>
        <v>0</v>
      </c>
      <c r="AX241" s="17">
        <f t="shared" si="290"/>
        <v>0</v>
      </c>
      <c r="AY241" s="16">
        <f t="shared" si="291"/>
        <v>0</v>
      </c>
      <c r="BA241" s="13">
        <f t="shared" si="321"/>
        <v>1</v>
      </c>
      <c r="BB241" s="13">
        <f t="shared" si="322"/>
        <v>0</v>
      </c>
      <c r="BC241" s="13">
        <f t="shared" si="259"/>
        <v>1</v>
      </c>
      <c r="BD241" s="16">
        <f t="shared" si="292"/>
        <v>0</v>
      </c>
      <c r="BE241" s="17">
        <f t="shared" si="293"/>
        <v>0</v>
      </c>
      <c r="BF241" s="16">
        <f t="shared" si="294"/>
        <v>0</v>
      </c>
      <c r="BH241" s="13">
        <f t="shared" si="323"/>
        <v>1</v>
      </c>
      <c r="BI241" s="13">
        <f t="shared" si="324"/>
        <v>0</v>
      </c>
      <c r="BJ241" s="13">
        <f t="shared" si="260"/>
        <v>1</v>
      </c>
      <c r="BK241" s="16">
        <f t="shared" si="295"/>
        <v>0</v>
      </c>
      <c r="BL241" s="17">
        <f t="shared" si="296"/>
        <v>0</v>
      </c>
      <c r="BM241" s="16">
        <f t="shared" si="297"/>
        <v>0</v>
      </c>
      <c r="BO241" s="13">
        <f t="shared" si="325"/>
        <v>1</v>
      </c>
      <c r="BP241" s="13">
        <f t="shared" si="326"/>
        <v>0</v>
      </c>
      <c r="BQ241" s="13">
        <f t="shared" si="261"/>
        <v>1</v>
      </c>
      <c r="BR241" s="16">
        <f t="shared" si="298"/>
        <v>0</v>
      </c>
      <c r="BS241" s="17">
        <f t="shared" si="299"/>
        <v>0</v>
      </c>
      <c r="BT241" s="16">
        <f t="shared" si="300"/>
        <v>0</v>
      </c>
      <c r="BV241" s="13">
        <f t="shared" si="327"/>
        <v>1</v>
      </c>
      <c r="BW241" s="13">
        <f t="shared" si="328"/>
        <v>0</v>
      </c>
      <c r="BX241" s="13">
        <f t="shared" si="262"/>
        <v>1</v>
      </c>
      <c r="BY241" s="16">
        <f t="shared" si="301"/>
        <v>0</v>
      </c>
      <c r="BZ241" s="17">
        <f t="shared" si="302"/>
        <v>0</v>
      </c>
      <c r="CA241" s="16">
        <f t="shared" si="303"/>
        <v>0</v>
      </c>
      <c r="CC241" s="13">
        <f t="shared" si="329"/>
        <v>1</v>
      </c>
      <c r="CD241" s="13">
        <f t="shared" si="330"/>
        <v>0</v>
      </c>
      <c r="CE241" s="13">
        <f t="shared" si="263"/>
        <v>1</v>
      </c>
      <c r="CF241" s="16">
        <f t="shared" si="304"/>
        <v>0</v>
      </c>
      <c r="CG241" s="17">
        <f t="shared" si="305"/>
        <v>0</v>
      </c>
      <c r="CH241" s="16">
        <f t="shared" si="306"/>
        <v>0</v>
      </c>
      <c r="CJ241" s="13">
        <f t="shared" si="331"/>
        <v>1</v>
      </c>
      <c r="CK241" s="13">
        <f t="shared" si="332"/>
        <v>0</v>
      </c>
      <c r="CL241" s="13">
        <f t="shared" si="264"/>
        <v>1</v>
      </c>
      <c r="CM241" s="16">
        <f t="shared" si="307"/>
        <v>0</v>
      </c>
      <c r="CN241" s="17">
        <f t="shared" si="308"/>
        <v>0</v>
      </c>
      <c r="CO241" s="16">
        <f t="shared" si="309"/>
        <v>0</v>
      </c>
      <c r="CQ241" s="16">
        <f t="shared" si="333"/>
        <v>0</v>
      </c>
      <c r="CR241" s="16">
        <f>CQ241-ROUNDDOWN(コマンド生成ツール!$D$25,0)</f>
        <v>0</v>
      </c>
      <c r="CS241" s="16">
        <v>8</v>
      </c>
    </row>
    <row r="242" spans="2:97" x14ac:dyDescent="0.15">
      <c r="B242" s="8">
        <f t="shared" si="334"/>
        <v>209</v>
      </c>
      <c r="C242" s="8">
        <f t="shared" si="265"/>
        <v>2</v>
      </c>
      <c r="D242" s="8">
        <f t="shared" si="266"/>
        <v>9</v>
      </c>
      <c r="E242" s="16">
        <f t="shared" si="267"/>
        <v>2460.5375416247634</v>
      </c>
      <c r="F242" s="13">
        <f t="shared" si="268"/>
        <v>0.94857792368109384</v>
      </c>
      <c r="G242" s="13">
        <f t="shared" si="269"/>
        <v>0.31654371373455653</v>
      </c>
      <c r="H242" s="13">
        <f t="shared" si="270"/>
        <v>0.79960015459027023</v>
      </c>
      <c r="I242" s="13">
        <f t="shared" si="271"/>
        <v>0.60053275745725643</v>
      </c>
      <c r="K242" s="13">
        <f t="shared" si="272"/>
        <v>1</v>
      </c>
      <c r="L242" s="13">
        <f t="shared" si="273"/>
        <v>0</v>
      </c>
      <c r="M242" s="13">
        <f t="shared" si="335"/>
        <v>1</v>
      </c>
      <c r="N242" s="16">
        <f t="shared" si="310"/>
        <v>0</v>
      </c>
      <c r="O242" s="17">
        <f t="shared" si="274"/>
        <v>0</v>
      </c>
      <c r="P242" s="16">
        <f t="shared" si="275"/>
        <v>0</v>
      </c>
      <c r="R242" s="13">
        <f t="shared" si="311"/>
        <v>1</v>
      </c>
      <c r="S242" s="13">
        <f t="shared" si="312"/>
        <v>0</v>
      </c>
      <c r="T242" s="13">
        <f t="shared" si="276"/>
        <v>1</v>
      </c>
      <c r="U242" s="16">
        <f t="shared" si="277"/>
        <v>0</v>
      </c>
      <c r="V242" s="17">
        <f t="shared" si="278"/>
        <v>0</v>
      </c>
      <c r="W242" s="16">
        <f t="shared" si="279"/>
        <v>0</v>
      </c>
      <c r="Y242" s="13">
        <f t="shared" si="313"/>
        <v>1</v>
      </c>
      <c r="Z242" s="13">
        <f t="shared" si="314"/>
        <v>0</v>
      </c>
      <c r="AA242" s="13">
        <f t="shared" si="255"/>
        <v>1</v>
      </c>
      <c r="AB242" s="16">
        <f t="shared" si="280"/>
        <v>0</v>
      </c>
      <c r="AC242" s="17">
        <f t="shared" si="281"/>
        <v>0</v>
      </c>
      <c r="AD242" s="16">
        <f t="shared" si="282"/>
        <v>0</v>
      </c>
      <c r="AF242" s="13">
        <f t="shared" si="315"/>
        <v>1</v>
      </c>
      <c r="AG242" s="13">
        <f t="shared" si="316"/>
        <v>0</v>
      </c>
      <c r="AH242" s="13">
        <f t="shared" si="256"/>
        <v>1</v>
      </c>
      <c r="AI242" s="16">
        <f t="shared" si="283"/>
        <v>0</v>
      </c>
      <c r="AJ242" s="17">
        <f t="shared" si="284"/>
        <v>0</v>
      </c>
      <c r="AK242" s="16">
        <f t="shared" si="285"/>
        <v>0</v>
      </c>
      <c r="AM242" s="13">
        <f t="shared" si="317"/>
        <v>1</v>
      </c>
      <c r="AN242" s="13">
        <f t="shared" si="318"/>
        <v>0</v>
      </c>
      <c r="AO242" s="13">
        <f t="shared" si="257"/>
        <v>1</v>
      </c>
      <c r="AP242" s="16">
        <f t="shared" si="286"/>
        <v>0</v>
      </c>
      <c r="AQ242" s="17">
        <f t="shared" si="287"/>
        <v>0</v>
      </c>
      <c r="AR242" s="16">
        <f t="shared" si="288"/>
        <v>0</v>
      </c>
      <c r="AT242" s="13">
        <f t="shared" si="319"/>
        <v>1</v>
      </c>
      <c r="AU242" s="13">
        <f t="shared" si="320"/>
        <v>0</v>
      </c>
      <c r="AV242" s="13">
        <f t="shared" si="258"/>
        <v>1</v>
      </c>
      <c r="AW242" s="16">
        <f t="shared" si="289"/>
        <v>0</v>
      </c>
      <c r="AX242" s="17">
        <f t="shared" si="290"/>
        <v>0</v>
      </c>
      <c r="AY242" s="16">
        <f t="shared" si="291"/>
        <v>0</v>
      </c>
      <c r="BA242" s="13">
        <f t="shared" si="321"/>
        <v>1</v>
      </c>
      <c r="BB242" s="13">
        <f t="shared" si="322"/>
        <v>0</v>
      </c>
      <c r="BC242" s="13">
        <f t="shared" si="259"/>
        <v>1</v>
      </c>
      <c r="BD242" s="16">
        <f t="shared" si="292"/>
        <v>0</v>
      </c>
      <c r="BE242" s="17">
        <f t="shared" si="293"/>
        <v>0</v>
      </c>
      <c r="BF242" s="16">
        <f t="shared" si="294"/>
        <v>0</v>
      </c>
      <c r="BH242" s="13">
        <f t="shared" si="323"/>
        <v>1</v>
      </c>
      <c r="BI242" s="13">
        <f t="shared" si="324"/>
        <v>0</v>
      </c>
      <c r="BJ242" s="13">
        <f t="shared" si="260"/>
        <v>1</v>
      </c>
      <c r="BK242" s="16">
        <f t="shared" si="295"/>
        <v>0</v>
      </c>
      <c r="BL242" s="17">
        <f t="shared" si="296"/>
        <v>0</v>
      </c>
      <c r="BM242" s="16">
        <f t="shared" si="297"/>
        <v>0</v>
      </c>
      <c r="BO242" s="13">
        <f t="shared" si="325"/>
        <v>1</v>
      </c>
      <c r="BP242" s="13">
        <f t="shared" si="326"/>
        <v>0</v>
      </c>
      <c r="BQ242" s="13">
        <f t="shared" si="261"/>
        <v>1</v>
      </c>
      <c r="BR242" s="16">
        <f t="shared" si="298"/>
        <v>0</v>
      </c>
      <c r="BS242" s="17">
        <f t="shared" si="299"/>
        <v>0</v>
      </c>
      <c r="BT242" s="16">
        <f t="shared" si="300"/>
        <v>0</v>
      </c>
      <c r="BV242" s="13">
        <f t="shared" si="327"/>
        <v>1</v>
      </c>
      <c r="BW242" s="13">
        <f t="shared" si="328"/>
        <v>0</v>
      </c>
      <c r="BX242" s="13">
        <f t="shared" si="262"/>
        <v>1</v>
      </c>
      <c r="BY242" s="16">
        <f t="shared" si="301"/>
        <v>0</v>
      </c>
      <c r="BZ242" s="17">
        <f t="shared" si="302"/>
        <v>0</v>
      </c>
      <c r="CA242" s="16">
        <f t="shared" si="303"/>
        <v>0</v>
      </c>
      <c r="CC242" s="13">
        <f t="shared" si="329"/>
        <v>1</v>
      </c>
      <c r="CD242" s="13">
        <f t="shared" si="330"/>
        <v>0</v>
      </c>
      <c r="CE242" s="13">
        <f t="shared" si="263"/>
        <v>1</v>
      </c>
      <c r="CF242" s="16">
        <f t="shared" si="304"/>
        <v>0</v>
      </c>
      <c r="CG242" s="17">
        <f t="shared" si="305"/>
        <v>0</v>
      </c>
      <c r="CH242" s="16">
        <f t="shared" si="306"/>
        <v>0</v>
      </c>
      <c r="CJ242" s="13">
        <f t="shared" si="331"/>
        <v>1</v>
      </c>
      <c r="CK242" s="13">
        <f t="shared" si="332"/>
        <v>0</v>
      </c>
      <c r="CL242" s="13">
        <f t="shared" si="264"/>
        <v>1</v>
      </c>
      <c r="CM242" s="16">
        <f t="shared" si="307"/>
        <v>0</v>
      </c>
      <c r="CN242" s="17">
        <f t="shared" si="308"/>
        <v>0</v>
      </c>
      <c r="CO242" s="16">
        <f t="shared" si="309"/>
        <v>0</v>
      </c>
      <c r="CQ242" s="16">
        <f t="shared" si="333"/>
        <v>0</v>
      </c>
      <c r="CR242" s="16">
        <f>CQ242-ROUNDDOWN(コマンド生成ツール!$D$25,0)</f>
        <v>0</v>
      </c>
      <c r="CS242" s="16">
        <v>8</v>
      </c>
    </row>
    <row r="243" spans="2:97" x14ac:dyDescent="0.15">
      <c r="B243" s="8">
        <f t="shared" si="334"/>
        <v>210</v>
      </c>
      <c r="C243" s="8">
        <f t="shared" si="265"/>
        <v>2</v>
      </c>
      <c r="D243" s="8">
        <f t="shared" si="266"/>
        <v>10</v>
      </c>
      <c r="E243" s="16">
        <f t="shared" si="267"/>
        <v>2517.8508235883346</v>
      </c>
      <c r="F243" s="13">
        <f t="shared" si="268"/>
        <v>0.94617644795226186</v>
      </c>
      <c r="G243" s="13">
        <f t="shared" si="269"/>
        <v>0.32365124646823257</v>
      </c>
      <c r="H243" s="13">
        <f t="shared" si="270"/>
        <v>0.79049974131911882</v>
      </c>
      <c r="I243" s="13">
        <f t="shared" si="271"/>
        <v>0.61246237351726862</v>
      </c>
      <c r="K243" s="13">
        <f t="shared" si="272"/>
        <v>1</v>
      </c>
      <c r="L243" s="13">
        <f t="shared" si="273"/>
        <v>0</v>
      </c>
      <c r="M243" s="13">
        <f t="shared" si="335"/>
        <v>1</v>
      </c>
      <c r="N243" s="16">
        <f t="shared" si="310"/>
        <v>0</v>
      </c>
      <c r="O243" s="17">
        <f t="shared" si="274"/>
        <v>0</v>
      </c>
      <c r="P243" s="16">
        <f t="shared" si="275"/>
        <v>0</v>
      </c>
      <c r="R243" s="13">
        <f t="shared" si="311"/>
        <v>1</v>
      </c>
      <c r="S243" s="13">
        <f t="shared" si="312"/>
        <v>0</v>
      </c>
      <c r="T243" s="13">
        <f t="shared" si="276"/>
        <v>1</v>
      </c>
      <c r="U243" s="16">
        <f t="shared" si="277"/>
        <v>0</v>
      </c>
      <c r="V243" s="17">
        <f t="shared" si="278"/>
        <v>0</v>
      </c>
      <c r="W243" s="16">
        <f t="shared" si="279"/>
        <v>0</v>
      </c>
      <c r="Y243" s="13">
        <f t="shared" si="313"/>
        <v>1</v>
      </c>
      <c r="Z243" s="13">
        <f t="shared" si="314"/>
        <v>0</v>
      </c>
      <c r="AA243" s="13">
        <f t="shared" si="255"/>
        <v>1</v>
      </c>
      <c r="AB243" s="16">
        <f t="shared" si="280"/>
        <v>0</v>
      </c>
      <c r="AC243" s="17">
        <f t="shared" si="281"/>
        <v>0</v>
      </c>
      <c r="AD243" s="16">
        <f t="shared" si="282"/>
        <v>0</v>
      </c>
      <c r="AF243" s="13">
        <f t="shared" si="315"/>
        <v>1</v>
      </c>
      <c r="AG243" s="13">
        <f t="shared" si="316"/>
        <v>0</v>
      </c>
      <c r="AH243" s="13">
        <f t="shared" si="256"/>
        <v>1</v>
      </c>
      <c r="AI243" s="16">
        <f t="shared" si="283"/>
        <v>0</v>
      </c>
      <c r="AJ243" s="17">
        <f t="shared" si="284"/>
        <v>0</v>
      </c>
      <c r="AK243" s="16">
        <f t="shared" si="285"/>
        <v>0</v>
      </c>
      <c r="AM243" s="13">
        <f t="shared" si="317"/>
        <v>1</v>
      </c>
      <c r="AN243" s="13">
        <f t="shared" si="318"/>
        <v>0</v>
      </c>
      <c r="AO243" s="13">
        <f t="shared" si="257"/>
        <v>1</v>
      </c>
      <c r="AP243" s="16">
        <f t="shared" si="286"/>
        <v>0</v>
      </c>
      <c r="AQ243" s="17">
        <f t="shared" si="287"/>
        <v>0</v>
      </c>
      <c r="AR243" s="16">
        <f t="shared" si="288"/>
        <v>0</v>
      </c>
      <c r="AT243" s="13">
        <f t="shared" si="319"/>
        <v>1</v>
      </c>
      <c r="AU243" s="13">
        <f t="shared" si="320"/>
        <v>0</v>
      </c>
      <c r="AV243" s="13">
        <f t="shared" si="258"/>
        <v>1</v>
      </c>
      <c r="AW243" s="16">
        <f t="shared" si="289"/>
        <v>0</v>
      </c>
      <c r="AX243" s="17">
        <f t="shared" si="290"/>
        <v>0</v>
      </c>
      <c r="AY243" s="16">
        <f t="shared" si="291"/>
        <v>0</v>
      </c>
      <c r="BA243" s="13">
        <f t="shared" si="321"/>
        <v>1</v>
      </c>
      <c r="BB243" s="13">
        <f t="shared" si="322"/>
        <v>0</v>
      </c>
      <c r="BC243" s="13">
        <f t="shared" si="259"/>
        <v>1</v>
      </c>
      <c r="BD243" s="16">
        <f t="shared" si="292"/>
        <v>0</v>
      </c>
      <c r="BE243" s="17">
        <f t="shared" si="293"/>
        <v>0</v>
      </c>
      <c r="BF243" s="16">
        <f t="shared" si="294"/>
        <v>0</v>
      </c>
      <c r="BH243" s="13">
        <f t="shared" si="323"/>
        <v>1</v>
      </c>
      <c r="BI243" s="13">
        <f t="shared" si="324"/>
        <v>0</v>
      </c>
      <c r="BJ243" s="13">
        <f t="shared" si="260"/>
        <v>1</v>
      </c>
      <c r="BK243" s="16">
        <f t="shared" si="295"/>
        <v>0</v>
      </c>
      <c r="BL243" s="17">
        <f t="shared" si="296"/>
        <v>0</v>
      </c>
      <c r="BM243" s="16">
        <f t="shared" si="297"/>
        <v>0</v>
      </c>
      <c r="BO243" s="13">
        <f t="shared" si="325"/>
        <v>1</v>
      </c>
      <c r="BP243" s="13">
        <f t="shared" si="326"/>
        <v>0</v>
      </c>
      <c r="BQ243" s="13">
        <f t="shared" si="261"/>
        <v>1</v>
      </c>
      <c r="BR243" s="16">
        <f t="shared" si="298"/>
        <v>0</v>
      </c>
      <c r="BS243" s="17">
        <f t="shared" si="299"/>
        <v>0</v>
      </c>
      <c r="BT243" s="16">
        <f t="shared" si="300"/>
        <v>0</v>
      </c>
      <c r="BV243" s="13">
        <f t="shared" si="327"/>
        <v>1</v>
      </c>
      <c r="BW243" s="13">
        <f t="shared" si="328"/>
        <v>0</v>
      </c>
      <c r="BX243" s="13">
        <f t="shared" si="262"/>
        <v>1</v>
      </c>
      <c r="BY243" s="16">
        <f t="shared" si="301"/>
        <v>0</v>
      </c>
      <c r="BZ243" s="17">
        <f t="shared" si="302"/>
        <v>0</v>
      </c>
      <c r="CA243" s="16">
        <f t="shared" si="303"/>
        <v>0</v>
      </c>
      <c r="CC243" s="13">
        <f t="shared" si="329"/>
        <v>1</v>
      </c>
      <c r="CD243" s="13">
        <f t="shared" si="330"/>
        <v>0</v>
      </c>
      <c r="CE243" s="13">
        <f t="shared" si="263"/>
        <v>1</v>
      </c>
      <c r="CF243" s="16">
        <f t="shared" si="304"/>
        <v>0</v>
      </c>
      <c r="CG243" s="17">
        <f t="shared" si="305"/>
        <v>0</v>
      </c>
      <c r="CH243" s="16">
        <f t="shared" si="306"/>
        <v>0</v>
      </c>
      <c r="CJ243" s="13">
        <f t="shared" si="331"/>
        <v>1</v>
      </c>
      <c r="CK243" s="13">
        <f t="shared" si="332"/>
        <v>0</v>
      </c>
      <c r="CL243" s="13">
        <f t="shared" si="264"/>
        <v>1</v>
      </c>
      <c r="CM243" s="16">
        <f t="shared" si="307"/>
        <v>0</v>
      </c>
      <c r="CN243" s="17">
        <f t="shared" si="308"/>
        <v>0</v>
      </c>
      <c r="CO243" s="16">
        <f t="shared" si="309"/>
        <v>0</v>
      </c>
      <c r="CQ243" s="16">
        <f t="shared" si="333"/>
        <v>0</v>
      </c>
      <c r="CR243" s="16">
        <f>CQ243-ROUNDDOWN(コマンド生成ツール!$D$25,0)</f>
        <v>0</v>
      </c>
      <c r="CS243" s="16">
        <v>8</v>
      </c>
    </row>
    <row r="244" spans="2:97" x14ac:dyDescent="0.15">
      <c r="B244" s="8">
        <f t="shared" si="334"/>
        <v>211</v>
      </c>
      <c r="C244" s="8">
        <f t="shared" si="265"/>
        <v>2</v>
      </c>
      <c r="D244" s="8">
        <f t="shared" si="266"/>
        <v>11</v>
      </c>
      <c r="E244" s="16">
        <f t="shared" si="267"/>
        <v>2576.499103386268</v>
      </c>
      <c r="F244" s="13">
        <f t="shared" si="268"/>
        <v>0.94366390593690652</v>
      </c>
      <c r="G244" s="13">
        <f t="shared" si="269"/>
        <v>0.33090547386210034</v>
      </c>
      <c r="H244" s="13">
        <f t="shared" si="270"/>
        <v>0.78100313473619765</v>
      </c>
      <c r="I244" s="13">
        <f t="shared" si="271"/>
        <v>0.62452710392122512</v>
      </c>
      <c r="K244" s="13">
        <f t="shared" si="272"/>
        <v>1</v>
      </c>
      <c r="L244" s="13">
        <f t="shared" si="273"/>
        <v>0</v>
      </c>
      <c r="M244" s="13">
        <f t="shared" si="335"/>
        <v>1</v>
      </c>
      <c r="N244" s="16">
        <f t="shared" si="310"/>
        <v>0</v>
      </c>
      <c r="O244" s="17">
        <f t="shared" si="274"/>
        <v>0</v>
      </c>
      <c r="P244" s="16">
        <f t="shared" si="275"/>
        <v>0</v>
      </c>
      <c r="R244" s="13">
        <f t="shared" si="311"/>
        <v>1</v>
      </c>
      <c r="S244" s="13">
        <f t="shared" si="312"/>
        <v>0</v>
      </c>
      <c r="T244" s="13">
        <f t="shared" si="276"/>
        <v>1</v>
      </c>
      <c r="U244" s="16">
        <f t="shared" si="277"/>
        <v>0</v>
      </c>
      <c r="V244" s="17">
        <f t="shared" si="278"/>
        <v>0</v>
      </c>
      <c r="W244" s="16">
        <f t="shared" si="279"/>
        <v>0</v>
      </c>
      <c r="Y244" s="13">
        <f t="shared" si="313"/>
        <v>1</v>
      </c>
      <c r="Z244" s="13">
        <f t="shared" si="314"/>
        <v>0</v>
      </c>
      <c r="AA244" s="13">
        <f t="shared" si="255"/>
        <v>1</v>
      </c>
      <c r="AB244" s="16">
        <f t="shared" si="280"/>
        <v>0</v>
      </c>
      <c r="AC244" s="17">
        <f t="shared" si="281"/>
        <v>0</v>
      </c>
      <c r="AD244" s="16">
        <f t="shared" si="282"/>
        <v>0</v>
      </c>
      <c r="AF244" s="13">
        <f t="shared" si="315"/>
        <v>1</v>
      </c>
      <c r="AG244" s="13">
        <f t="shared" si="316"/>
        <v>0</v>
      </c>
      <c r="AH244" s="13">
        <f t="shared" si="256"/>
        <v>1</v>
      </c>
      <c r="AI244" s="16">
        <f t="shared" si="283"/>
        <v>0</v>
      </c>
      <c r="AJ244" s="17">
        <f t="shared" si="284"/>
        <v>0</v>
      </c>
      <c r="AK244" s="16">
        <f t="shared" si="285"/>
        <v>0</v>
      </c>
      <c r="AM244" s="13">
        <f t="shared" si="317"/>
        <v>1</v>
      </c>
      <c r="AN244" s="13">
        <f t="shared" si="318"/>
        <v>0</v>
      </c>
      <c r="AO244" s="13">
        <f t="shared" si="257"/>
        <v>1</v>
      </c>
      <c r="AP244" s="16">
        <f t="shared" si="286"/>
        <v>0</v>
      </c>
      <c r="AQ244" s="17">
        <f t="shared" si="287"/>
        <v>0</v>
      </c>
      <c r="AR244" s="16">
        <f t="shared" si="288"/>
        <v>0</v>
      </c>
      <c r="AT244" s="13">
        <f t="shared" si="319"/>
        <v>1</v>
      </c>
      <c r="AU244" s="13">
        <f t="shared" si="320"/>
        <v>0</v>
      </c>
      <c r="AV244" s="13">
        <f t="shared" si="258"/>
        <v>1</v>
      </c>
      <c r="AW244" s="16">
        <f t="shared" si="289"/>
        <v>0</v>
      </c>
      <c r="AX244" s="17">
        <f t="shared" si="290"/>
        <v>0</v>
      </c>
      <c r="AY244" s="16">
        <f t="shared" si="291"/>
        <v>0</v>
      </c>
      <c r="BA244" s="13">
        <f t="shared" si="321"/>
        <v>1</v>
      </c>
      <c r="BB244" s="13">
        <f t="shared" si="322"/>
        <v>0</v>
      </c>
      <c r="BC244" s="13">
        <f t="shared" si="259"/>
        <v>1</v>
      </c>
      <c r="BD244" s="16">
        <f t="shared" si="292"/>
        <v>0</v>
      </c>
      <c r="BE244" s="17">
        <f t="shared" si="293"/>
        <v>0</v>
      </c>
      <c r="BF244" s="16">
        <f t="shared" si="294"/>
        <v>0</v>
      </c>
      <c r="BH244" s="13">
        <f t="shared" si="323"/>
        <v>1</v>
      </c>
      <c r="BI244" s="13">
        <f t="shared" si="324"/>
        <v>0</v>
      </c>
      <c r="BJ244" s="13">
        <f t="shared" si="260"/>
        <v>1</v>
      </c>
      <c r="BK244" s="16">
        <f t="shared" si="295"/>
        <v>0</v>
      </c>
      <c r="BL244" s="17">
        <f t="shared" si="296"/>
        <v>0</v>
      </c>
      <c r="BM244" s="16">
        <f t="shared" si="297"/>
        <v>0</v>
      </c>
      <c r="BO244" s="13">
        <f t="shared" si="325"/>
        <v>1</v>
      </c>
      <c r="BP244" s="13">
        <f t="shared" si="326"/>
        <v>0</v>
      </c>
      <c r="BQ244" s="13">
        <f t="shared" si="261"/>
        <v>1</v>
      </c>
      <c r="BR244" s="16">
        <f t="shared" si="298"/>
        <v>0</v>
      </c>
      <c r="BS244" s="17">
        <f t="shared" si="299"/>
        <v>0</v>
      </c>
      <c r="BT244" s="16">
        <f t="shared" si="300"/>
        <v>0</v>
      </c>
      <c r="BV244" s="13">
        <f t="shared" si="327"/>
        <v>1</v>
      </c>
      <c r="BW244" s="13">
        <f t="shared" si="328"/>
        <v>0</v>
      </c>
      <c r="BX244" s="13">
        <f t="shared" si="262"/>
        <v>1</v>
      </c>
      <c r="BY244" s="16">
        <f t="shared" si="301"/>
        <v>0</v>
      </c>
      <c r="BZ244" s="17">
        <f t="shared" si="302"/>
        <v>0</v>
      </c>
      <c r="CA244" s="16">
        <f t="shared" si="303"/>
        <v>0</v>
      </c>
      <c r="CC244" s="13">
        <f t="shared" si="329"/>
        <v>1</v>
      </c>
      <c r="CD244" s="13">
        <f t="shared" si="330"/>
        <v>0</v>
      </c>
      <c r="CE244" s="13">
        <f t="shared" si="263"/>
        <v>1</v>
      </c>
      <c r="CF244" s="16">
        <f t="shared" si="304"/>
        <v>0</v>
      </c>
      <c r="CG244" s="17">
        <f t="shared" si="305"/>
        <v>0</v>
      </c>
      <c r="CH244" s="16">
        <f t="shared" si="306"/>
        <v>0</v>
      </c>
      <c r="CJ244" s="13">
        <f t="shared" si="331"/>
        <v>1</v>
      </c>
      <c r="CK244" s="13">
        <f t="shared" si="332"/>
        <v>0</v>
      </c>
      <c r="CL244" s="13">
        <f t="shared" si="264"/>
        <v>1</v>
      </c>
      <c r="CM244" s="16">
        <f t="shared" si="307"/>
        <v>0</v>
      </c>
      <c r="CN244" s="17">
        <f t="shared" si="308"/>
        <v>0</v>
      </c>
      <c r="CO244" s="16">
        <f t="shared" si="309"/>
        <v>0</v>
      </c>
      <c r="CQ244" s="16">
        <f t="shared" si="333"/>
        <v>0</v>
      </c>
      <c r="CR244" s="16">
        <f>CQ244-ROUNDDOWN(コマンド生成ツール!$D$25,0)</f>
        <v>0</v>
      </c>
      <c r="CS244" s="16">
        <v>8</v>
      </c>
    </row>
    <row r="245" spans="2:97" x14ac:dyDescent="0.15">
      <c r="B245" s="8">
        <f t="shared" si="334"/>
        <v>212</v>
      </c>
      <c r="C245" s="8">
        <f t="shared" si="265"/>
        <v>2</v>
      </c>
      <c r="D245" s="8">
        <f t="shared" si="266"/>
        <v>12</v>
      </c>
      <c r="E245" s="16">
        <f t="shared" si="267"/>
        <v>2636.5134771128146</v>
      </c>
      <c r="F245" s="13">
        <f t="shared" si="268"/>
        <v>0.94103526579298358</v>
      </c>
      <c r="G245" s="13">
        <f t="shared" si="269"/>
        <v>0.33830848132130642</v>
      </c>
      <c r="H245" s="13">
        <f t="shared" si="270"/>
        <v>0.77109474293214253</v>
      </c>
      <c r="I245" s="13">
        <f t="shared" si="271"/>
        <v>0.63672042328043243</v>
      </c>
      <c r="K245" s="13">
        <f t="shared" si="272"/>
        <v>1</v>
      </c>
      <c r="L245" s="13">
        <f t="shared" si="273"/>
        <v>0</v>
      </c>
      <c r="M245" s="13">
        <f t="shared" si="335"/>
        <v>1</v>
      </c>
      <c r="N245" s="16">
        <f t="shared" si="310"/>
        <v>0</v>
      </c>
      <c r="O245" s="17">
        <f t="shared" si="274"/>
        <v>0</v>
      </c>
      <c r="P245" s="16">
        <f t="shared" si="275"/>
        <v>0</v>
      </c>
      <c r="R245" s="13">
        <f t="shared" si="311"/>
        <v>1</v>
      </c>
      <c r="S245" s="13">
        <f t="shared" si="312"/>
        <v>0</v>
      </c>
      <c r="T245" s="13">
        <f t="shared" si="276"/>
        <v>1</v>
      </c>
      <c r="U245" s="16">
        <f t="shared" si="277"/>
        <v>0</v>
      </c>
      <c r="V245" s="17">
        <f t="shared" si="278"/>
        <v>0</v>
      </c>
      <c r="W245" s="16">
        <f t="shared" si="279"/>
        <v>0</v>
      </c>
      <c r="Y245" s="13">
        <f t="shared" si="313"/>
        <v>1</v>
      </c>
      <c r="Z245" s="13">
        <f t="shared" si="314"/>
        <v>0</v>
      </c>
      <c r="AA245" s="13">
        <f t="shared" si="255"/>
        <v>1</v>
      </c>
      <c r="AB245" s="16">
        <f t="shared" si="280"/>
        <v>0</v>
      </c>
      <c r="AC245" s="17">
        <f t="shared" si="281"/>
        <v>0</v>
      </c>
      <c r="AD245" s="16">
        <f t="shared" si="282"/>
        <v>0</v>
      </c>
      <c r="AF245" s="13">
        <f t="shared" si="315"/>
        <v>1</v>
      </c>
      <c r="AG245" s="13">
        <f t="shared" si="316"/>
        <v>0</v>
      </c>
      <c r="AH245" s="13">
        <f t="shared" si="256"/>
        <v>1</v>
      </c>
      <c r="AI245" s="16">
        <f t="shared" si="283"/>
        <v>0</v>
      </c>
      <c r="AJ245" s="17">
        <f t="shared" si="284"/>
        <v>0</v>
      </c>
      <c r="AK245" s="16">
        <f t="shared" si="285"/>
        <v>0</v>
      </c>
      <c r="AM245" s="13">
        <f t="shared" si="317"/>
        <v>1</v>
      </c>
      <c r="AN245" s="13">
        <f t="shared" si="318"/>
        <v>0</v>
      </c>
      <c r="AO245" s="13">
        <f t="shared" si="257"/>
        <v>1</v>
      </c>
      <c r="AP245" s="16">
        <f t="shared" si="286"/>
        <v>0</v>
      </c>
      <c r="AQ245" s="17">
        <f t="shared" si="287"/>
        <v>0</v>
      </c>
      <c r="AR245" s="16">
        <f t="shared" si="288"/>
        <v>0</v>
      </c>
      <c r="AT245" s="13">
        <f t="shared" si="319"/>
        <v>1</v>
      </c>
      <c r="AU245" s="13">
        <f t="shared" si="320"/>
        <v>0</v>
      </c>
      <c r="AV245" s="13">
        <f t="shared" si="258"/>
        <v>1</v>
      </c>
      <c r="AW245" s="16">
        <f t="shared" si="289"/>
        <v>0</v>
      </c>
      <c r="AX245" s="17">
        <f t="shared" si="290"/>
        <v>0</v>
      </c>
      <c r="AY245" s="16">
        <f t="shared" si="291"/>
        <v>0</v>
      </c>
      <c r="BA245" s="13">
        <f t="shared" si="321"/>
        <v>1</v>
      </c>
      <c r="BB245" s="13">
        <f t="shared" si="322"/>
        <v>0</v>
      </c>
      <c r="BC245" s="13">
        <f t="shared" si="259"/>
        <v>1</v>
      </c>
      <c r="BD245" s="16">
        <f t="shared" si="292"/>
        <v>0</v>
      </c>
      <c r="BE245" s="17">
        <f t="shared" si="293"/>
        <v>0</v>
      </c>
      <c r="BF245" s="16">
        <f t="shared" si="294"/>
        <v>0</v>
      </c>
      <c r="BH245" s="13">
        <f t="shared" si="323"/>
        <v>1</v>
      </c>
      <c r="BI245" s="13">
        <f t="shared" si="324"/>
        <v>0</v>
      </c>
      <c r="BJ245" s="13">
        <f t="shared" si="260"/>
        <v>1</v>
      </c>
      <c r="BK245" s="16">
        <f t="shared" si="295"/>
        <v>0</v>
      </c>
      <c r="BL245" s="17">
        <f t="shared" si="296"/>
        <v>0</v>
      </c>
      <c r="BM245" s="16">
        <f t="shared" si="297"/>
        <v>0</v>
      </c>
      <c r="BO245" s="13">
        <f t="shared" si="325"/>
        <v>1</v>
      </c>
      <c r="BP245" s="13">
        <f t="shared" si="326"/>
        <v>0</v>
      </c>
      <c r="BQ245" s="13">
        <f t="shared" si="261"/>
        <v>1</v>
      </c>
      <c r="BR245" s="16">
        <f t="shared" si="298"/>
        <v>0</v>
      </c>
      <c r="BS245" s="17">
        <f t="shared" si="299"/>
        <v>0</v>
      </c>
      <c r="BT245" s="16">
        <f t="shared" si="300"/>
        <v>0</v>
      </c>
      <c r="BV245" s="13">
        <f t="shared" si="327"/>
        <v>1</v>
      </c>
      <c r="BW245" s="13">
        <f t="shared" si="328"/>
        <v>0</v>
      </c>
      <c r="BX245" s="13">
        <f t="shared" si="262"/>
        <v>1</v>
      </c>
      <c r="BY245" s="16">
        <f t="shared" si="301"/>
        <v>0</v>
      </c>
      <c r="BZ245" s="17">
        <f t="shared" si="302"/>
        <v>0</v>
      </c>
      <c r="CA245" s="16">
        <f t="shared" si="303"/>
        <v>0</v>
      </c>
      <c r="CC245" s="13">
        <f t="shared" si="329"/>
        <v>1</v>
      </c>
      <c r="CD245" s="13">
        <f t="shared" si="330"/>
        <v>0</v>
      </c>
      <c r="CE245" s="13">
        <f t="shared" si="263"/>
        <v>1</v>
      </c>
      <c r="CF245" s="16">
        <f t="shared" si="304"/>
        <v>0</v>
      </c>
      <c r="CG245" s="17">
        <f t="shared" si="305"/>
        <v>0</v>
      </c>
      <c r="CH245" s="16">
        <f t="shared" si="306"/>
        <v>0</v>
      </c>
      <c r="CJ245" s="13">
        <f t="shared" si="331"/>
        <v>1</v>
      </c>
      <c r="CK245" s="13">
        <f t="shared" si="332"/>
        <v>0</v>
      </c>
      <c r="CL245" s="13">
        <f t="shared" si="264"/>
        <v>1</v>
      </c>
      <c r="CM245" s="16">
        <f t="shared" si="307"/>
        <v>0</v>
      </c>
      <c r="CN245" s="17">
        <f t="shared" si="308"/>
        <v>0</v>
      </c>
      <c r="CO245" s="16">
        <f t="shared" si="309"/>
        <v>0</v>
      </c>
      <c r="CQ245" s="16">
        <f t="shared" si="333"/>
        <v>0</v>
      </c>
      <c r="CR245" s="16">
        <f>CQ245-ROUNDDOWN(コマンド生成ツール!$D$25,0)</f>
        <v>0</v>
      </c>
      <c r="CS245" s="16">
        <v>8</v>
      </c>
    </row>
    <row r="246" spans="2:97" x14ac:dyDescent="0.15">
      <c r="B246" s="8">
        <f t="shared" si="334"/>
        <v>213</v>
      </c>
      <c r="C246" s="8">
        <f t="shared" si="265"/>
        <v>2</v>
      </c>
      <c r="D246" s="8">
        <f t="shared" si="266"/>
        <v>13</v>
      </c>
      <c r="E246" s="16">
        <f t="shared" si="267"/>
        <v>2697.9257651833077</v>
      </c>
      <c r="F246" s="13">
        <f t="shared" si="268"/>
        <v>0.93828527790102256</v>
      </c>
      <c r="G246" s="13">
        <f t="shared" si="269"/>
        <v>0.34586230970460019</v>
      </c>
      <c r="H246" s="13">
        <f t="shared" si="270"/>
        <v>0.76075852545159839</v>
      </c>
      <c r="I246" s="13">
        <f t="shared" si="271"/>
        <v>0.64903502675334068</v>
      </c>
      <c r="K246" s="13">
        <f t="shared" si="272"/>
        <v>1</v>
      </c>
      <c r="L246" s="13">
        <f t="shared" si="273"/>
        <v>0</v>
      </c>
      <c r="M246" s="13">
        <f t="shared" si="335"/>
        <v>1</v>
      </c>
      <c r="N246" s="16">
        <f t="shared" si="310"/>
        <v>0</v>
      </c>
      <c r="O246" s="17">
        <f t="shared" si="274"/>
        <v>0</v>
      </c>
      <c r="P246" s="16">
        <f t="shared" si="275"/>
        <v>0</v>
      </c>
      <c r="R246" s="13">
        <f t="shared" si="311"/>
        <v>1</v>
      </c>
      <c r="S246" s="13">
        <f t="shared" si="312"/>
        <v>0</v>
      </c>
      <c r="T246" s="13">
        <f t="shared" si="276"/>
        <v>1</v>
      </c>
      <c r="U246" s="16">
        <f t="shared" si="277"/>
        <v>0</v>
      </c>
      <c r="V246" s="17">
        <f t="shared" si="278"/>
        <v>0</v>
      </c>
      <c r="W246" s="16">
        <f t="shared" si="279"/>
        <v>0</v>
      </c>
      <c r="Y246" s="13">
        <f t="shared" si="313"/>
        <v>1</v>
      </c>
      <c r="Z246" s="13">
        <f t="shared" si="314"/>
        <v>0</v>
      </c>
      <c r="AA246" s="13">
        <f t="shared" si="255"/>
        <v>1</v>
      </c>
      <c r="AB246" s="16">
        <f t="shared" si="280"/>
        <v>0</v>
      </c>
      <c r="AC246" s="17">
        <f t="shared" si="281"/>
        <v>0</v>
      </c>
      <c r="AD246" s="16">
        <f t="shared" si="282"/>
        <v>0</v>
      </c>
      <c r="AF246" s="13">
        <f t="shared" si="315"/>
        <v>1</v>
      </c>
      <c r="AG246" s="13">
        <f t="shared" si="316"/>
        <v>0</v>
      </c>
      <c r="AH246" s="13">
        <f t="shared" si="256"/>
        <v>1</v>
      </c>
      <c r="AI246" s="16">
        <f t="shared" si="283"/>
        <v>0</v>
      </c>
      <c r="AJ246" s="17">
        <f t="shared" si="284"/>
        <v>0</v>
      </c>
      <c r="AK246" s="16">
        <f t="shared" si="285"/>
        <v>0</v>
      </c>
      <c r="AM246" s="13">
        <f t="shared" si="317"/>
        <v>1</v>
      </c>
      <c r="AN246" s="13">
        <f t="shared" si="318"/>
        <v>0</v>
      </c>
      <c r="AO246" s="13">
        <f t="shared" si="257"/>
        <v>1</v>
      </c>
      <c r="AP246" s="16">
        <f t="shared" si="286"/>
        <v>0</v>
      </c>
      <c r="AQ246" s="17">
        <f t="shared" si="287"/>
        <v>0</v>
      </c>
      <c r="AR246" s="16">
        <f t="shared" si="288"/>
        <v>0</v>
      </c>
      <c r="AT246" s="13">
        <f t="shared" si="319"/>
        <v>1</v>
      </c>
      <c r="AU246" s="13">
        <f t="shared" si="320"/>
        <v>0</v>
      </c>
      <c r="AV246" s="13">
        <f t="shared" si="258"/>
        <v>1</v>
      </c>
      <c r="AW246" s="16">
        <f t="shared" si="289"/>
        <v>0</v>
      </c>
      <c r="AX246" s="17">
        <f t="shared" si="290"/>
        <v>0</v>
      </c>
      <c r="AY246" s="16">
        <f t="shared" si="291"/>
        <v>0</v>
      </c>
      <c r="BA246" s="13">
        <f t="shared" si="321"/>
        <v>1</v>
      </c>
      <c r="BB246" s="13">
        <f t="shared" si="322"/>
        <v>0</v>
      </c>
      <c r="BC246" s="13">
        <f t="shared" si="259"/>
        <v>1</v>
      </c>
      <c r="BD246" s="16">
        <f t="shared" si="292"/>
        <v>0</v>
      </c>
      <c r="BE246" s="17">
        <f t="shared" si="293"/>
        <v>0</v>
      </c>
      <c r="BF246" s="16">
        <f t="shared" si="294"/>
        <v>0</v>
      </c>
      <c r="BH246" s="13">
        <f t="shared" si="323"/>
        <v>1</v>
      </c>
      <c r="BI246" s="13">
        <f t="shared" si="324"/>
        <v>0</v>
      </c>
      <c r="BJ246" s="13">
        <f t="shared" si="260"/>
        <v>1</v>
      </c>
      <c r="BK246" s="16">
        <f t="shared" si="295"/>
        <v>0</v>
      </c>
      <c r="BL246" s="17">
        <f t="shared" si="296"/>
        <v>0</v>
      </c>
      <c r="BM246" s="16">
        <f t="shared" si="297"/>
        <v>0</v>
      </c>
      <c r="BO246" s="13">
        <f t="shared" si="325"/>
        <v>1</v>
      </c>
      <c r="BP246" s="13">
        <f t="shared" si="326"/>
        <v>0</v>
      </c>
      <c r="BQ246" s="13">
        <f t="shared" si="261"/>
        <v>1</v>
      </c>
      <c r="BR246" s="16">
        <f t="shared" si="298"/>
        <v>0</v>
      </c>
      <c r="BS246" s="17">
        <f t="shared" si="299"/>
        <v>0</v>
      </c>
      <c r="BT246" s="16">
        <f t="shared" si="300"/>
        <v>0</v>
      </c>
      <c r="BV246" s="13">
        <f t="shared" si="327"/>
        <v>1</v>
      </c>
      <c r="BW246" s="13">
        <f t="shared" si="328"/>
        <v>0</v>
      </c>
      <c r="BX246" s="13">
        <f t="shared" si="262"/>
        <v>1</v>
      </c>
      <c r="BY246" s="16">
        <f t="shared" si="301"/>
        <v>0</v>
      </c>
      <c r="BZ246" s="17">
        <f t="shared" si="302"/>
        <v>0</v>
      </c>
      <c r="CA246" s="16">
        <f t="shared" si="303"/>
        <v>0</v>
      </c>
      <c r="CC246" s="13">
        <f t="shared" si="329"/>
        <v>1</v>
      </c>
      <c r="CD246" s="13">
        <f t="shared" si="330"/>
        <v>0</v>
      </c>
      <c r="CE246" s="13">
        <f t="shared" si="263"/>
        <v>1</v>
      </c>
      <c r="CF246" s="16">
        <f t="shared" si="304"/>
        <v>0</v>
      </c>
      <c r="CG246" s="17">
        <f t="shared" si="305"/>
        <v>0</v>
      </c>
      <c r="CH246" s="16">
        <f t="shared" si="306"/>
        <v>0</v>
      </c>
      <c r="CJ246" s="13">
        <f t="shared" si="331"/>
        <v>1</v>
      </c>
      <c r="CK246" s="13">
        <f t="shared" si="332"/>
        <v>0</v>
      </c>
      <c r="CL246" s="13">
        <f t="shared" si="264"/>
        <v>1</v>
      </c>
      <c r="CM246" s="16">
        <f t="shared" si="307"/>
        <v>0</v>
      </c>
      <c r="CN246" s="17">
        <f t="shared" si="308"/>
        <v>0</v>
      </c>
      <c r="CO246" s="16">
        <f t="shared" si="309"/>
        <v>0</v>
      </c>
      <c r="CQ246" s="16">
        <f t="shared" si="333"/>
        <v>0</v>
      </c>
      <c r="CR246" s="16">
        <f>CQ246-ROUNDDOWN(コマンド生成ツール!$D$25,0)</f>
        <v>0</v>
      </c>
      <c r="CS246" s="16">
        <v>8</v>
      </c>
    </row>
    <row r="247" spans="2:97" x14ac:dyDescent="0.15">
      <c r="B247" s="8">
        <f t="shared" si="334"/>
        <v>214</v>
      </c>
      <c r="C247" s="8">
        <f t="shared" si="265"/>
        <v>2</v>
      </c>
      <c r="D247" s="8">
        <f t="shared" si="266"/>
        <v>14</v>
      </c>
      <c r="E247" s="16">
        <f t="shared" si="267"/>
        <v>2760.7685292057699</v>
      </c>
      <c r="F247" s="13">
        <f t="shared" si="268"/>
        <v>0.93540846644305342</v>
      </c>
      <c r="G247" s="13">
        <f t="shared" si="269"/>
        <v>0.35356894788238258</v>
      </c>
      <c r="H247" s="13">
        <f t="shared" si="270"/>
        <v>0.74997799818669009</v>
      </c>
      <c r="I247" s="13">
        <f t="shared" si="271"/>
        <v>0.66146277464108671</v>
      </c>
      <c r="K247" s="13">
        <f t="shared" si="272"/>
        <v>1</v>
      </c>
      <c r="L247" s="13">
        <f t="shared" si="273"/>
        <v>0</v>
      </c>
      <c r="M247" s="13">
        <f t="shared" si="335"/>
        <v>1</v>
      </c>
      <c r="N247" s="16">
        <f t="shared" si="310"/>
        <v>0</v>
      </c>
      <c r="O247" s="17">
        <f t="shared" si="274"/>
        <v>0</v>
      </c>
      <c r="P247" s="16">
        <f t="shared" si="275"/>
        <v>0</v>
      </c>
      <c r="R247" s="13">
        <f t="shared" si="311"/>
        <v>1</v>
      </c>
      <c r="S247" s="13">
        <f t="shared" si="312"/>
        <v>0</v>
      </c>
      <c r="T247" s="13">
        <f t="shared" si="276"/>
        <v>1</v>
      </c>
      <c r="U247" s="16">
        <f t="shared" si="277"/>
        <v>0</v>
      </c>
      <c r="V247" s="17">
        <f t="shared" si="278"/>
        <v>0</v>
      </c>
      <c r="W247" s="16">
        <f t="shared" si="279"/>
        <v>0</v>
      </c>
      <c r="Y247" s="13">
        <f t="shared" si="313"/>
        <v>1</v>
      </c>
      <c r="Z247" s="13">
        <f t="shared" si="314"/>
        <v>0</v>
      </c>
      <c r="AA247" s="13">
        <f t="shared" si="255"/>
        <v>1</v>
      </c>
      <c r="AB247" s="16">
        <f t="shared" si="280"/>
        <v>0</v>
      </c>
      <c r="AC247" s="17">
        <f t="shared" si="281"/>
        <v>0</v>
      </c>
      <c r="AD247" s="16">
        <f t="shared" si="282"/>
        <v>0</v>
      </c>
      <c r="AF247" s="13">
        <f t="shared" si="315"/>
        <v>1</v>
      </c>
      <c r="AG247" s="13">
        <f t="shared" si="316"/>
        <v>0</v>
      </c>
      <c r="AH247" s="13">
        <f t="shared" si="256"/>
        <v>1</v>
      </c>
      <c r="AI247" s="16">
        <f t="shared" si="283"/>
        <v>0</v>
      </c>
      <c r="AJ247" s="17">
        <f t="shared" si="284"/>
        <v>0</v>
      </c>
      <c r="AK247" s="16">
        <f t="shared" si="285"/>
        <v>0</v>
      </c>
      <c r="AM247" s="13">
        <f t="shared" si="317"/>
        <v>1</v>
      </c>
      <c r="AN247" s="13">
        <f t="shared" si="318"/>
        <v>0</v>
      </c>
      <c r="AO247" s="13">
        <f t="shared" si="257"/>
        <v>1</v>
      </c>
      <c r="AP247" s="16">
        <f t="shared" si="286"/>
        <v>0</v>
      </c>
      <c r="AQ247" s="17">
        <f t="shared" si="287"/>
        <v>0</v>
      </c>
      <c r="AR247" s="16">
        <f t="shared" si="288"/>
        <v>0</v>
      </c>
      <c r="AT247" s="13">
        <f t="shared" si="319"/>
        <v>1</v>
      </c>
      <c r="AU247" s="13">
        <f t="shared" si="320"/>
        <v>0</v>
      </c>
      <c r="AV247" s="13">
        <f t="shared" si="258"/>
        <v>1</v>
      </c>
      <c r="AW247" s="16">
        <f t="shared" si="289"/>
        <v>0</v>
      </c>
      <c r="AX247" s="17">
        <f t="shared" si="290"/>
        <v>0</v>
      </c>
      <c r="AY247" s="16">
        <f t="shared" si="291"/>
        <v>0</v>
      </c>
      <c r="BA247" s="13">
        <f t="shared" si="321"/>
        <v>1</v>
      </c>
      <c r="BB247" s="13">
        <f t="shared" si="322"/>
        <v>0</v>
      </c>
      <c r="BC247" s="13">
        <f t="shared" si="259"/>
        <v>1</v>
      </c>
      <c r="BD247" s="16">
        <f t="shared" si="292"/>
        <v>0</v>
      </c>
      <c r="BE247" s="17">
        <f t="shared" si="293"/>
        <v>0</v>
      </c>
      <c r="BF247" s="16">
        <f t="shared" si="294"/>
        <v>0</v>
      </c>
      <c r="BH247" s="13">
        <f t="shared" si="323"/>
        <v>1</v>
      </c>
      <c r="BI247" s="13">
        <f t="shared" si="324"/>
        <v>0</v>
      </c>
      <c r="BJ247" s="13">
        <f t="shared" si="260"/>
        <v>1</v>
      </c>
      <c r="BK247" s="16">
        <f t="shared" si="295"/>
        <v>0</v>
      </c>
      <c r="BL247" s="17">
        <f t="shared" si="296"/>
        <v>0</v>
      </c>
      <c r="BM247" s="16">
        <f t="shared" si="297"/>
        <v>0</v>
      </c>
      <c r="BO247" s="13">
        <f t="shared" si="325"/>
        <v>1</v>
      </c>
      <c r="BP247" s="13">
        <f t="shared" si="326"/>
        <v>0</v>
      </c>
      <c r="BQ247" s="13">
        <f t="shared" si="261"/>
        <v>1</v>
      </c>
      <c r="BR247" s="16">
        <f t="shared" si="298"/>
        <v>0</v>
      </c>
      <c r="BS247" s="17">
        <f t="shared" si="299"/>
        <v>0</v>
      </c>
      <c r="BT247" s="16">
        <f t="shared" si="300"/>
        <v>0</v>
      </c>
      <c r="BV247" s="13">
        <f t="shared" si="327"/>
        <v>1</v>
      </c>
      <c r="BW247" s="13">
        <f t="shared" si="328"/>
        <v>0</v>
      </c>
      <c r="BX247" s="13">
        <f t="shared" si="262"/>
        <v>1</v>
      </c>
      <c r="BY247" s="16">
        <f t="shared" si="301"/>
        <v>0</v>
      </c>
      <c r="BZ247" s="17">
        <f t="shared" si="302"/>
        <v>0</v>
      </c>
      <c r="CA247" s="16">
        <f t="shared" si="303"/>
        <v>0</v>
      </c>
      <c r="CC247" s="13">
        <f t="shared" si="329"/>
        <v>1</v>
      </c>
      <c r="CD247" s="13">
        <f t="shared" si="330"/>
        <v>0</v>
      </c>
      <c r="CE247" s="13">
        <f t="shared" si="263"/>
        <v>1</v>
      </c>
      <c r="CF247" s="16">
        <f t="shared" si="304"/>
        <v>0</v>
      </c>
      <c r="CG247" s="17">
        <f t="shared" si="305"/>
        <v>0</v>
      </c>
      <c r="CH247" s="16">
        <f t="shared" si="306"/>
        <v>0</v>
      </c>
      <c r="CJ247" s="13">
        <f t="shared" si="331"/>
        <v>1</v>
      </c>
      <c r="CK247" s="13">
        <f t="shared" si="332"/>
        <v>0</v>
      </c>
      <c r="CL247" s="13">
        <f t="shared" si="264"/>
        <v>1</v>
      </c>
      <c r="CM247" s="16">
        <f t="shared" si="307"/>
        <v>0</v>
      </c>
      <c r="CN247" s="17">
        <f t="shared" si="308"/>
        <v>0</v>
      </c>
      <c r="CO247" s="16">
        <f t="shared" si="309"/>
        <v>0</v>
      </c>
      <c r="CQ247" s="16">
        <f t="shared" si="333"/>
        <v>0</v>
      </c>
      <c r="CR247" s="16">
        <f>CQ247-ROUNDDOWN(コマンド生成ツール!$D$25,0)</f>
        <v>0</v>
      </c>
      <c r="CS247" s="16">
        <v>8</v>
      </c>
    </row>
    <row r="248" spans="2:97" x14ac:dyDescent="0.15">
      <c r="B248" s="8">
        <f t="shared" si="334"/>
        <v>215</v>
      </c>
      <c r="C248" s="8">
        <f t="shared" si="265"/>
        <v>2</v>
      </c>
      <c r="D248" s="8">
        <f t="shared" si="266"/>
        <v>15</v>
      </c>
      <c r="E248" s="16">
        <f t="shared" si="267"/>
        <v>2825.0750892455089</v>
      </c>
      <c r="F248" s="13">
        <f t="shared" si="268"/>
        <v>0.93239912075859588</v>
      </c>
      <c r="G248" s="13">
        <f t="shared" si="269"/>
        <v>0.36143032469425879</v>
      </c>
      <c r="H248" s="13">
        <f t="shared" si="270"/>
        <v>0.73873624078280531</v>
      </c>
      <c r="I248" s="13">
        <f t="shared" si="271"/>
        <v>0.67399463392084147</v>
      </c>
      <c r="K248" s="13">
        <f t="shared" si="272"/>
        <v>1</v>
      </c>
      <c r="L248" s="13">
        <f t="shared" si="273"/>
        <v>0</v>
      </c>
      <c r="M248" s="13">
        <f t="shared" si="335"/>
        <v>1</v>
      </c>
      <c r="N248" s="16">
        <f t="shared" si="310"/>
        <v>0</v>
      </c>
      <c r="O248" s="17">
        <f t="shared" si="274"/>
        <v>0</v>
      </c>
      <c r="P248" s="16">
        <f t="shared" si="275"/>
        <v>0</v>
      </c>
      <c r="R248" s="13">
        <f t="shared" si="311"/>
        <v>1</v>
      </c>
      <c r="S248" s="13">
        <f t="shared" si="312"/>
        <v>0</v>
      </c>
      <c r="T248" s="13">
        <f t="shared" si="276"/>
        <v>1</v>
      </c>
      <c r="U248" s="16">
        <f t="shared" si="277"/>
        <v>0</v>
      </c>
      <c r="V248" s="17">
        <f t="shared" si="278"/>
        <v>0</v>
      </c>
      <c r="W248" s="16">
        <f t="shared" si="279"/>
        <v>0</v>
      </c>
      <c r="Y248" s="13">
        <f t="shared" si="313"/>
        <v>1</v>
      </c>
      <c r="Z248" s="13">
        <f t="shared" si="314"/>
        <v>0</v>
      </c>
      <c r="AA248" s="13">
        <f t="shared" si="255"/>
        <v>1</v>
      </c>
      <c r="AB248" s="16">
        <f t="shared" si="280"/>
        <v>0</v>
      </c>
      <c r="AC248" s="17">
        <f t="shared" si="281"/>
        <v>0</v>
      </c>
      <c r="AD248" s="16">
        <f t="shared" si="282"/>
        <v>0</v>
      </c>
      <c r="AF248" s="13">
        <f t="shared" si="315"/>
        <v>1</v>
      </c>
      <c r="AG248" s="13">
        <f t="shared" si="316"/>
        <v>0</v>
      </c>
      <c r="AH248" s="13">
        <f t="shared" si="256"/>
        <v>1</v>
      </c>
      <c r="AI248" s="16">
        <f t="shared" si="283"/>
        <v>0</v>
      </c>
      <c r="AJ248" s="17">
        <f t="shared" si="284"/>
        <v>0</v>
      </c>
      <c r="AK248" s="16">
        <f t="shared" si="285"/>
        <v>0</v>
      </c>
      <c r="AM248" s="13">
        <f t="shared" si="317"/>
        <v>1</v>
      </c>
      <c r="AN248" s="13">
        <f t="shared" si="318"/>
        <v>0</v>
      </c>
      <c r="AO248" s="13">
        <f t="shared" si="257"/>
        <v>1</v>
      </c>
      <c r="AP248" s="16">
        <f t="shared" si="286"/>
        <v>0</v>
      </c>
      <c r="AQ248" s="17">
        <f t="shared" si="287"/>
        <v>0</v>
      </c>
      <c r="AR248" s="16">
        <f t="shared" si="288"/>
        <v>0</v>
      </c>
      <c r="AT248" s="13">
        <f t="shared" si="319"/>
        <v>1</v>
      </c>
      <c r="AU248" s="13">
        <f t="shared" si="320"/>
        <v>0</v>
      </c>
      <c r="AV248" s="13">
        <f t="shared" si="258"/>
        <v>1</v>
      </c>
      <c r="AW248" s="16">
        <f t="shared" si="289"/>
        <v>0</v>
      </c>
      <c r="AX248" s="17">
        <f t="shared" si="290"/>
        <v>0</v>
      </c>
      <c r="AY248" s="16">
        <f t="shared" si="291"/>
        <v>0</v>
      </c>
      <c r="BA248" s="13">
        <f t="shared" si="321"/>
        <v>1</v>
      </c>
      <c r="BB248" s="13">
        <f t="shared" si="322"/>
        <v>0</v>
      </c>
      <c r="BC248" s="13">
        <f t="shared" si="259"/>
        <v>1</v>
      </c>
      <c r="BD248" s="16">
        <f t="shared" si="292"/>
        <v>0</v>
      </c>
      <c r="BE248" s="17">
        <f t="shared" si="293"/>
        <v>0</v>
      </c>
      <c r="BF248" s="16">
        <f t="shared" si="294"/>
        <v>0</v>
      </c>
      <c r="BH248" s="13">
        <f t="shared" si="323"/>
        <v>1</v>
      </c>
      <c r="BI248" s="13">
        <f t="shared" si="324"/>
        <v>0</v>
      </c>
      <c r="BJ248" s="13">
        <f t="shared" si="260"/>
        <v>1</v>
      </c>
      <c r="BK248" s="16">
        <f t="shared" si="295"/>
        <v>0</v>
      </c>
      <c r="BL248" s="17">
        <f t="shared" si="296"/>
        <v>0</v>
      </c>
      <c r="BM248" s="16">
        <f t="shared" si="297"/>
        <v>0</v>
      </c>
      <c r="BO248" s="13">
        <f t="shared" si="325"/>
        <v>1</v>
      </c>
      <c r="BP248" s="13">
        <f t="shared" si="326"/>
        <v>0</v>
      </c>
      <c r="BQ248" s="13">
        <f t="shared" si="261"/>
        <v>1</v>
      </c>
      <c r="BR248" s="16">
        <f t="shared" si="298"/>
        <v>0</v>
      </c>
      <c r="BS248" s="17">
        <f t="shared" si="299"/>
        <v>0</v>
      </c>
      <c r="BT248" s="16">
        <f t="shared" si="300"/>
        <v>0</v>
      </c>
      <c r="BV248" s="13">
        <f t="shared" si="327"/>
        <v>1</v>
      </c>
      <c r="BW248" s="13">
        <f t="shared" si="328"/>
        <v>0</v>
      </c>
      <c r="BX248" s="13">
        <f t="shared" si="262"/>
        <v>1</v>
      </c>
      <c r="BY248" s="16">
        <f t="shared" si="301"/>
        <v>0</v>
      </c>
      <c r="BZ248" s="17">
        <f t="shared" si="302"/>
        <v>0</v>
      </c>
      <c r="CA248" s="16">
        <f t="shared" si="303"/>
        <v>0</v>
      </c>
      <c r="CC248" s="13">
        <f t="shared" si="329"/>
        <v>1</v>
      </c>
      <c r="CD248" s="13">
        <f t="shared" si="330"/>
        <v>0</v>
      </c>
      <c r="CE248" s="13">
        <f t="shared" si="263"/>
        <v>1</v>
      </c>
      <c r="CF248" s="16">
        <f t="shared" si="304"/>
        <v>0</v>
      </c>
      <c r="CG248" s="17">
        <f t="shared" si="305"/>
        <v>0</v>
      </c>
      <c r="CH248" s="16">
        <f t="shared" si="306"/>
        <v>0</v>
      </c>
      <c r="CJ248" s="13">
        <f t="shared" si="331"/>
        <v>1</v>
      </c>
      <c r="CK248" s="13">
        <f t="shared" si="332"/>
        <v>0</v>
      </c>
      <c r="CL248" s="13">
        <f t="shared" si="264"/>
        <v>1</v>
      </c>
      <c r="CM248" s="16">
        <f t="shared" si="307"/>
        <v>0</v>
      </c>
      <c r="CN248" s="17">
        <f t="shared" si="308"/>
        <v>0</v>
      </c>
      <c r="CO248" s="16">
        <f t="shared" si="309"/>
        <v>0</v>
      </c>
      <c r="CQ248" s="16">
        <f t="shared" si="333"/>
        <v>0</v>
      </c>
      <c r="CR248" s="16">
        <f>CQ248-ROUNDDOWN(コマンド生成ツール!$D$25,0)</f>
        <v>0</v>
      </c>
      <c r="CS248" s="16">
        <v>8</v>
      </c>
    </row>
    <row r="249" spans="2:97" x14ac:dyDescent="0.15">
      <c r="B249" s="8">
        <f t="shared" si="334"/>
        <v>216</v>
      </c>
      <c r="C249" s="8">
        <f t="shared" si="265"/>
        <v>2</v>
      </c>
      <c r="D249" s="8">
        <f t="shared" si="266"/>
        <v>16</v>
      </c>
      <c r="E249" s="16">
        <f t="shared" si="267"/>
        <v>2890.879541491855</v>
      </c>
      <c r="F249" s="13">
        <f t="shared" si="268"/>
        <v>0.92925128648342459</v>
      </c>
      <c r="G249" s="13">
        <f t="shared" si="269"/>
        <v>0.36944830026527448</v>
      </c>
      <c r="H249" s="13">
        <f t="shared" si="270"/>
        <v>0.72701590686219919</v>
      </c>
      <c r="I249" s="13">
        <f t="shared" si="271"/>
        <v>0.68662061662124163</v>
      </c>
      <c r="K249" s="13">
        <f t="shared" si="272"/>
        <v>1</v>
      </c>
      <c r="L249" s="13">
        <f t="shared" si="273"/>
        <v>0</v>
      </c>
      <c r="M249" s="13">
        <f t="shared" si="335"/>
        <v>1</v>
      </c>
      <c r="N249" s="16">
        <f t="shared" si="310"/>
        <v>0</v>
      </c>
      <c r="O249" s="17">
        <f t="shared" si="274"/>
        <v>0</v>
      </c>
      <c r="P249" s="16">
        <f t="shared" si="275"/>
        <v>0</v>
      </c>
      <c r="R249" s="13">
        <f t="shared" si="311"/>
        <v>1</v>
      </c>
      <c r="S249" s="13">
        <f t="shared" si="312"/>
        <v>0</v>
      </c>
      <c r="T249" s="13">
        <f t="shared" si="276"/>
        <v>1</v>
      </c>
      <c r="U249" s="16">
        <f t="shared" si="277"/>
        <v>0</v>
      </c>
      <c r="V249" s="17">
        <f t="shared" si="278"/>
        <v>0</v>
      </c>
      <c r="W249" s="16">
        <f t="shared" si="279"/>
        <v>0</v>
      </c>
      <c r="Y249" s="13">
        <f t="shared" si="313"/>
        <v>1</v>
      </c>
      <c r="Z249" s="13">
        <f t="shared" si="314"/>
        <v>0</v>
      </c>
      <c r="AA249" s="13">
        <f t="shared" si="255"/>
        <v>1</v>
      </c>
      <c r="AB249" s="16">
        <f t="shared" si="280"/>
        <v>0</v>
      </c>
      <c r="AC249" s="17">
        <f t="shared" si="281"/>
        <v>0</v>
      </c>
      <c r="AD249" s="16">
        <f t="shared" si="282"/>
        <v>0</v>
      </c>
      <c r="AF249" s="13">
        <f t="shared" si="315"/>
        <v>1</v>
      </c>
      <c r="AG249" s="13">
        <f t="shared" si="316"/>
        <v>0</v>
      </c>
      <c r="AH249" s="13">
        <f t="shared" si="256"/>
        <v>1</v>
      </c>
      <c r="AI249" s="16">
        <f t="shared" si="283"/>
        <v>0</v>
      </c>
      <c r="AJ249" s="17">
        <f t="shared" si="284"/>
        <v>0</v>
      </c>
      <c r="AK249" s="16">
        <f t="shared" si="285"/>
        <v>0</v>
      </c>
      <c r="AM249" s="13">
        <f t="shared" si="317"/>
        <v>1</v>
      </c>
      <c r="AN249" s="13">
        <f t="shared" si="318"/>
        <v>0</v>
      </c>
      <c r="AO249" s="13">
        <f t="shared" si="257"/>
        <v>1</v>
      </c>
      <c r="AP249" s="16">
        <f t="shared" si="286"/>
        <v>0</v>
      </c>
      <c r="AQ249" s="17">
        <f t="shared" si="287"/>
        <v>0</v>
      </c>
      <c r="AR249" s="16">
        <f t="shared" si="288"/>
        <v>0</v>
      </c>
      <c r="AT249" s="13">
        <f t="shared" si="319"/>
        <v>1</v>
      </c>
      <c r="AU249" s="13">
        <f t="shared" si="320"/>
        <v>0</v>
      </c>
      <c r="AV249" s="13">
        <f t="shared" si="258"/>
        <v>1</v>
      </c>
      <c r="AW249" s="16">
        <f t="shared" si="289"/>
        <v>0</v>
      </c>
      <c r="AX249" s="17">
        <f t="shared" si="290"/>
        <v>0</v>
      </c>
      <c r="AY249" s="16">
        <f t="shared" si="291"/>
        <v>0</v>
      </c>
      <c r="BA249" s="13">
        <f t="shared" si="321"/>
        <v>1</v>
      </c>
      <c r="BB249" s="13">
        <f t="shared" si="322"/>
        <v>0</v>
      </c>
      <c r="BC249" s="13">
        <f t="shared" si="259"/>
        <v>1</v>
      </c>
      <c r="BD249" s="16">
        <f t="shared" si="292"/>
        <v>0</v>
      </c>
      <c r="BE249" s="17">
        <f t="shared" si="293"/>
        <v>0</v>
      </c>
      <c r="BF249" s="16">
        <f t="shared" si="294"/>
        <v>0</v>
      </c>
      <c r="BH249" s="13">
        <f t="shared" si="323"/>
        <v>1</v>
      </c>
      <c r="BI249" s="13">
        <f t="shared" si="324"/>
        <v>0</v>
      </c>
      <c r="BJ249" s="13">
        <f t="shared" si="260"/>
        <v>1</v>
      </c>
      <c r="BK249" s="16">
        <f t="shared" si="295"/>
        <v>0</v>
      </c>
      <c r="BL249" s="17">
        <f t="shared" si="296"/>
        <v>0</v>
      </c>
      <c r="BM249" s="16">
        <f t="shared" si="297"/>
        <v>0</v>
      </c>
      <c r="BO249" s="13">
        <f t="shared" si="325"/>
        <v>1</v>
      </c>
      <c r="BP249" s="13">
        <f t="shared" si="326"/>
        <v>0</v>
      </c>
      <c r="BQ249" s="13">
        <f t="shared" si="261"/>
        <v>1</v>
      </c>
      <c r="BR249" s="16">
        <f t="shared" si="298"/>
        <v>0</v>
      </c>
      <c r="BS249" s="17">
        <f t="shared" si="299"/>
        <v>0</v>
      </c>
      <c r="BT249" s="16">
        <f t="shared" si="300"/>
        <v>0</v>
      </c>
      <c r="BV249" s="13">
        <f t="shared" si="327"/>
        <v>1</v>
      </c>
      <c r="BW249" s="13">
        <f t="shared" si="328"/>
        <v>0</v>
      </c>
      <c r="BX249" s="13">
        <f t="shared" si="262"/>
        <v>1</v>
      </c>
      <c r="BY249" s="16">
        <f t="shared" si="301"/>
        <v>0</v>
      </c>
      <c r="BZ249" s="17">
        <f t="shared" si="302"/>
        <v>0</v>
      </c>
      <c r="CA249" s="16">
        <f t="shared" si="303"/>
        <v>0</v>
      </c>
      <c r="CC249" s="13">
        <f t="shared" si="329"/>
        <v>1</v>
      </c>
      <c r="CD249" s="13">
        <f t="shared" si="330"/>
        <v>0</v>
      </c>
      <c r="CE249" s="13">
        <f t="shared" si="263"/>
        <v>1</v>
      </c>
      <c r="CF249" s="16">
        <f t="shared" si="304"/>
        <v>0</v>
      </c>
      <c r="CG249" s="17">
        <f t="shared" si="305"/>
        <v>0</v>
      </c>
      <c r="CH249" s="16">
        <f t="shared" si="306"/>
        <v>0</v>
      </c>
      <c r="CJ249" s="13">
        <f t="shared" si="331"/>
        <v>1</v>
      </c>
      <c r="CK249" s="13">
        <f t="shared" si="332"/>
        <v>0</v>
      </c>
      <c r="CL249" s="13">
        <f t="shared" si="264"/>
        <v>1</v>
      </c>
      <c r="CM249" s="16">
        <f t="shared" si="307"/>
        <v>0</v>
      </c>
      <c r="CN249" s="17">
        <f t="shared" si="308"/>
        <v>0</v>
      </c>
      <c r="CO249" s="16">
        <f t="shared" si="309"/>
        <v>0</v>
      </c>
      <c r="CQ249" s="16">
        <f t="shared" si="333"/>
        <v>0</v>
      </c>
      <c r="CR249" s="16">
        <f>CQ249-ROUNDDOWN(コマンド生成ツール!$D$25,0)</f>
        <v>0</v>
      </c>
      <c r="CS249" s="16">
        <v>8</v>
      </c>
    </row>
    <row r="250" spans="2:97" x14ac:dyDescent="0.15">
      <c r="B250" s="8">
        <f t="shared" si="334"/>
        <v>217</v>
      </c>
      <c r="C250" s="8">
        <f t="shared" si="265"/>
        <v>2</v>
      </c>
      <c r="D250" s="8">
        <f t="shared" si="266"/>
        <v>17</v>
      </c>
      <c r="E250" s="16">
        <f t="shared" si="267"/>
        <v>2958.216776336415</v>
      </c>
      <c r="F250" s="13">
        <f t="shared" si="268"/>
        <v>0.92595875647857295</v>
      </c>
      <c r="G250" s="13">
        <f t="shared" si="269"/>
        <v>0.37762465663758615</v>
      </c>
      <c r="H250" s="13">
        <f t="shared" si="270"/>
        <v>0.71479923739869033</v>
      </c>
      <c r="I250" s="13">
        <f t="shared" si="271"/>
        <v>0.6993297149515747</v>
      </c>
      <c r="K250" s="13">
        <f t="shared" si="272"/>
        <v>1</v>
      </c>
      <c r="L250" s="13">
        <f t="shared" si="273"/>
        <v>0</v>
      </c>
      <c r="M250" s="13">
        <f t="shared" si="335"/>
        <v>1</v>
      </c>
      <c r="N250" s="16">
        <f t="shared" si="310"/>
        <v>0</v>
      </c>
      <c r="O250" s="17">
        <f t="shared" si="274"/>
        <v>0</v>
      </c>
      <c r="P250" s="16">
        <f t="shared" si="275"/>
        <v>0</v>
      </c>
      <c r="R250" s="13">
        <f t="shared" si="311"/>
        <v>1</v>
      </c>
      <c r="S250" s="13">
        <f t="shared" si="312"/>
        <v>0</v>
      </c>
      <c r="T250" s="13">
        <f t="shared" si="276"/>
        <v>1</v>
      </c>
      <c r="U250" s="16">
        <f t="shared" si="277"/>
        <v>0</v>
      </c>
      <c r="V250" s="17">
        <f t="shared" si="278"/>
        <v>0</v>
      </c>
      <c r="W250" s="16">
        <f t="shared" si="279"/>
        <v>0</v>
      </c>
      <c r="Y250" s="13">
        <f t="shared" si="313"/>
        <v>1</v>
      </c>
      <c r="Z250" s="13">
        <f t="shared" si="314"/>
        <v>0</v>
      </c>
      <c r="AA250" s="13">
        <f t="shared" si="255"/>
        <v>1</v>
      </c>
      <c r="AB250" s="16">
        <f t="shared" si="280"/>
        <v>0</v>
      </c>
      <c r="AC250" s="17">
        <f t="shared" si="281"/>
        <v>0</v>
      </c>
      <c r="AD250" s="16">
        <f t="shared" si="282"/>
        <v>0</v>
      </c>
      <c r="AF250" s="13">
        <f t="shared" si="315"/>
        <v>1</v>
      </c>
      <c r="AG250" s="13">
        <f t="shared" si="316"/>
        <v>0</v>
      </c>
      <c r="AH250" s="13">
        <f t="shared" si="256"/>
        <v>1</v>
      </c>
      <c r="AI250" s="16">
        <f t="shared" si="283"/>
        <v>0</v>
      </c>
      <c r="AJ250" s="17">
        <f t="shared" si="284"/>
        <v>0</v>
      </c>
      <c r="AK250" s="16">
        <f t="shared" si="285"/>
        <v>0</v>
      </c>
      <c r="AM250" s="13">
        <f t="shared" si="317"/>
        <v>1</v>
      </c>
      <c r="AN250" s="13">
        <f t="shared" si="318"/>
        <v>0</v>
      </c>
      <c r="AO250" s="13">
        <f t="shared" si="257"/>
        <v>1</v>
      </c>
      <c r="AP250" s="16">
        <f t="shared" si="286"/>
        <v>0</v>
      </c>
      <c r="AQ250" s="17">
        <f t="shared" si="287"/>
        <v>0</v>
      </c>
      <c r="AR250" s="16">
        <f t="shared" si="288"/>
        <v>0</v>
      </c>
      <c r="AT250" s="13">
        <f t="shared" si="319"/>
        <v>1</v>
      </c>
      <c r="AU250" s="13">
        <f t="shared" si="320"/>
        <v>0</v>
      </c>
      <c r="AV250" s="13">
        <f t="shared" si="258"/>
        <v>1</v>
      </c>
      <c r="AW250" s="16">
        <f t="shared" si="289"/>
        <v>0</v>
      </c>
      <c r="AX250" s="17">
        <f t="shared" si="290"/>
        <v>0</v>
      </c>
      <c r="AY250" s="16">
        <f t="shared" si="291"/>
        <v>0</v>
      </c>
      <c r="BA250" s="13">
        <f t="shared" si="321"/>
        <v>1</v>
      </c>
      <c r="BB250" s="13">
        <f t="shared" si="322"/>
        <v>0</v>
      </c>
      <c r="BC250" s="13">
        <f t="shared" si="259"/>
        <v>1</v>
      </c>
      <c r="BD250" s="16">
        <f t="shared" si="292"/>
        <v>0</v>
      </c>
      <c r="BE250" s="17">
        <f t="shared" si="293"/>
        <v>0</v>
      </c>
      <c r="BF250" s="16">
        <f t="shared" si="294"/>
        <v>0</v>
      </c>
      <c r="BH250" s="13">
        <f t="shared" si="323"/>
        <v>1</v>
      </c>
      <c r="BI250" s="13">
        <f t="shared" si="324"/>
        <v>0</v>
      </c>
      <c r="BJ250" s="13">
        <f t="shared" si="260"/>
        <v>1</v>
      </c>
      <c r="BK250" s="16">
        <f t="shared" si="295"/>
        <v>0</v>
      </c>
      <c r="BL250" s="17">
        <f t="shared" si="296"/>
        <v>0</v>
      </c>
      <c r="BM250" s="16">
        <f t="shared" si="297"/>
        <v>0</v>
      </c>
      <c r="BO250" s="13">
        <f t="shared" si="325"/>
        <v>1</v>
      </c>
      <c r="BP250" s="13">
        <f t="shared" si="326"/>
        <v>0</v>
      </c>
      <c r="BQ250" s="13">
        <f t="shared" si="261"/>
        <v>1</v>
      </c>
      <c r="BR250" s="16">
        <f t="shared" si="298"/>
        <v>0</v>
      </c>
      <c r="BS250" s="17">
        <f t="shared" si="299"/>
        <v>0</v>
      </c>
      <c r="BT250" s="16">
        <f t="shared" si="300"/>
        <v>0</v>
      </c>
      <c r="BV250" s="13">
        <f t="shared" si="327"/>
        <v>1</v>
      </c>
      <c r="BW250" s="13">
        <f t="shared" si="328"/>
        <v>0</v>
      </c>
      <c r="BX250" s="13">
        <f t="shared" si="262"/>
        <v>1</v>
      </c>
      <c r="BY250" s="16">
        <f t="shared" si="301"/>
        <v>0</v>
      </c>
      <c r="BZ250" s="17">
        <f t="shared" si="302"/>
        <v>0</v>
      </c>
      <c r="CA250" s="16">
        <f t="shared" si="303"/>
        <v>0</v>
      </c>
      <c r="CC250" s="13">
        <f t="shared" si="329"/>
        <v>1</v>
      </c>
      <c r="CD250" s="13">
        <f t="shared" si="330"/>
        <v>0</v>
      </c>
      <c r="CE250" s="13">
        <f t="shared" si="263"/>
        <v>1</v>
      </c>
      <c r="CF250" s="16">
        <f t="shared" si="304"/>
        <v>0</v>
      </c>
      <c r="CG250" s="17">
        <f t="shared" si="305"/>
        <v>0</v>
      </c>
      <c r="CH250" s="16">
        <f t="shared" si="306"/>
        <v>0</v>
      </c>
      <c r="CJ250" s="13">
        <f t="shared" si="331"/>
        <v>1</v>
      </c>
      <c r="CK250" s="13">
        <f t="shared" si="332"/>
        <v>0</v>
      </c>
      <c r="CL250" s="13">
        <f t="shared" si="264"/>
        <v>1</v>
      </c>
      <c r="CM250" s="16">
        <f t="shared" si="307"/>
        <v>0</v>
      </c>
      <c r="CN250" s="17">
        <f t="shared" si="308"/>
        <v>0</v>
      </c>
      <c r="CO250" s="16">
        <f t="shared" si="309"/>
        <v>0</v>
      </c>
      <c r="CQ250" s="16">
        <f t="shared" si="333"/>
        <v>0</v>
      </c>
      <c r="CR250" s="16">
        <f>CQ250-ROUNDDOWN(コマンド生成ツール!$D$25,0)</f>
        <v>0</v>
      </c>
      <c r="CS250" s="16">
        <v>8</v>
      </c>
    </row>
    <row r="251" spans="2:97" x14ac:dyDescent="0.15">
      <c r="B251" s="8">
        <f t="shared" si="334"/>
        <v>218</v>
      </c>
      <c r="C251" s="8">
        <f t="shared" si="265"/>
        <v>2</v>
      </c>
      <c r="D251" s="8">
        <f t="shared" si="266"/>
        <v>18</v>
      </c>
      <c r="E251" s="16">
        <f t="shared" si="267"/>
        <v>3027.1224968724164</v>
      </c>
      <c r="F251" s="13">
        <f t="shared" si="268"/>
        <v>0.92251506155900598</v>
      </c>
      <c r="G251" s="13">
        <f t="shared" si="269"/>
        <v>0.38596108767177983</v>
      </c>
      <c r="H251" s="13">
        <f t="shared" si="270"/>
        <v>0.70206807760643331</v>
      </c>
      <c r="I251" s="13">
        <f t="shared" si="271"/>
        <v>0.71210983310582576</v>
      </c>
      <c r="K251" s="13">
        <f t="shared" si="272"/>
        <v>1</v>
      </c>
      <c r="L251" s="13">
        <f t="shared" si="273"/>
        <v>0</v>
      </c>
      <c r="M251" s="13">
        <f t="shared" si="335"/>
        <v>1</v>
      </c>
      <c r="N251" s="16">
        <f t="shared" si="310"/>
        <v>0</v>
      </c>
      <c r="O251" s="17">
        <f t="shared" si="274"/>
        <v>0</v>
      </c>
      <c r="P251" s="16">
        <f t="shared" si="275"/>
        <v>0</v>
      </c>
      <c r="R251" s="13">
        <f t="shared" si="311"/>
        <v>1</v>
      </c>
      <c r="S251" s="13">
        <f t="shared" si="312"/>
        <v>0</v>
      </c>
      <c r="T251" s="13">
        <f t="shared" si="276"/>
        <v>1</v>
      </c>
      <c r="U251" s="16">
        <f t="shared" si="277"/>
        <v>0</v>
      </c>
      <c r="V251" s="17">
        <f t="shared" si="278"/>
        <v>0</v>
      </c>
      <c r="W251" s="16">
        <f t="shared" si="279"/>
        <v>0</v>
      </c>
      <c r="Y251" s="13">
        <f t="shared" si="313"/>
        <v>1</v>
      </c>
      <c r="Z251" s="13">
        <f t="shared" si="314"/>
        <v>0</v>
      </c>
      <c r="AA251" s="13">
        <f t="shared" si="255"/>
        <v>1</v>
      </c>
      <c r="AB251" s="16">
        <f t="shared" si="280"/>
        <v>0</v>
      </c>
      <c r="AC251" s="17">
        <f t="shared" si="281"/>
        <v>0</v>
      </c>
      <c r="AD251" s="16">
        <f t="shared" si="282"/>
        <v>0</v>
      </c>
      <c r="AF251" s="13">
        <f t="shared" si="315"/>
        <v>1</v>
      </c>
      <c r="AG251" s="13">
        <f t="shared" si="316"/>
        <v>0</v>
      </c>
      <c r="AH251" s="13">
        <f t="shared" si="256"/>
        <v>1</v>
      </c>
      <c r="AI251" s="16">
        <f t="shared" si="283"/>
        <v>0</v>
      </c>
      <c r="AJ251" s="17">
        <f t="shared" si="284"/>
        <v>0</v>
      </c>
      <c r="AK251" s="16">
        <f t="shared" si="285"/>
        <v>0</v>
      </c>
      <c r="AM251" s="13">
        <f t="shared" si="317"/>
        <v>1</v>
      </c>
      <c r="AN251" s="13">
        <f t="shared" si="318"/>
        <v>0</v>
      </c>
      <c r="AO251" s="13">
        <f t="shared" si="257"/>
        <v>1</v>
      </c>
      <c r="AP251" s="16">
        <f t="shared" si="286"/>
        <v>0</v>
      </c>
      <c r="AQ251" s="17">
        <f t="shared" si="287"/>
        <v>0</v>
      </c>
      <c r="AR251" s="16">
        <f t="shared" si="288"/>
        <v>0</v>
      </c>
      <c r="AT251" s="13">
        <f t="shared" si="319"/>
        <v>1</v>
      </c>
      <c r="AU251" s="13">
        <f t="shared" si="320"/>
        <v>0</v>
      </c>
      <c r="AV251" s="13">
        <f t="shared" si="258"/>
        <v>1</v>
      </c>
      <c r="AW251" s="16">
        <f t="shared" si="289"/>
        <v>0</v>
      </c>
      <c r="AX251" s="17">
        <f t="shared" si="290"/>
        <v>0</v>
      </c>
      <c r="AY251" s="16">
        <f t="shared" si="291"/>
        <v>0</v>
      </c>
      <c r="BA251" s="13">
        <f t="shared" si="321"/>
        <v>1</v>
      </c>
      <c r="BB251" s="13">
        <f t="shared" si="322"/>
        <v>0</v>
      </c>
      <c r="BC251" s="13">
        <f t="shared" si="259"/>
        <v>1</v>
      </c>
      <c r="BD251" s="16">
        <f t="shared" si="292"/>
        <v>0</v>
      </c>
      <c r="BE251" s="17">
        <f t="shared" si="293"/>
        <v>0</v>
      </c>
      <c r="BF251" s="16">
        <f t="shared" si="294"/>
        <v>0</v>
      </c>
      <c r="BH251" s="13">
        <f t="shared" si="323"/>
        <v>1</v>
      </c>
      <c r="BI251" s="13">
        <f t="shared" si="324"/>
        <v>0</v>
      </c>
      <c r="BJ251" s="13">
        <f t="shared" si="260"/>
        <v>1</v>
      </c>
      <c r="BK251" s="16">
        <f t="shared" si="295"/>
        <v>0</v>
      </c>
      <c r="BL251" s="17">
        <f t="shared" si="296"/>
        <v>0</v>
      </c>
      <c r="BM251" s="16">
        <f t="shared" si="297"/>
        <v>0</v>
      </c>
      <c r="BO251" s="13">
        <f t="shared" si="325"/>
        <v>1</v>
      </c>
      <c r="BP251" s="13">
        <f t="shared" si="326"/>
        <v>0</v>
      </c>
      <c r="BQ251" s="13">
        <f t="shared" si="261"/>
        <v>1</v>
      </c>
      <c r="BR251" s="16">
        <f t="shared" si="298"/>
        <v>0</v>
      </c>
      <c r="BS251" s="17">
        <f t="shared" si="299"/>
        <v>0</v>
      </c>
      <c r="BT251" s="16">
        <f t="shared" si="300"/>
        <v>0</v>
      </c>
      <c r="BV251" s="13">
        <f t="shared" si="327"/>
        <v>1</v>
      </c>
      <c r="BW251" s="13">
        <f t="shared" si="328"/>
        <v>0</v>
      </c>
      <c r="BX251" s="13">
        <f t="shared" si="262"/>
        <v>1</v>
      </c>
      <c r="BY251" s="16">
        <f t="shared" si="301"/>
        <v>0</v>
      </c>
      <c r="BZ251" s="17">
        <f t="shared" si="302"/>
        <v>0</v>
      </c>
      <c r="CA251" s="16">
        <f t="shared" si="303"/>
        <v>0</v>
      </c>
      <c r="CC251" s="13">
        <f t="shared" si="329"/>
        <v>1</v>
      </c>
      <c r="CD251" s="13">
        <f t="shared" si="330"/>
        <v>0</v>
      </c>
      <c r="CE251" s="13">
        <f t="shared" si="263"/>
        <v>1</v>
      </c>
      <c r="CF251" s="16">
        <f t="shared" si="304"/>
        <v>0</v>
      </c>
      <c r="CG251" s="17">
        <f t="shared" si="305"/>
        <v>0</v>
      </c>
      <c r="CH251" s="16">
        <f t="shared" si="306"/>
        <v>0</v>
      </c>
      <c r="CJ251" s="13">
        <f t="shared" si="331"/>
        <v>1</v>
      </c>
      <c r="CK251" s="13">
        <f t="shared" si="332"/>
        <v>0</v>
      </c>
      <c r="CL251" s="13">
        <f t="shared" si="264"/>
        <v>1</v>
      </c>
      <c r="CM251" s="16">
        <f t="shared" si="307"/>
        <v>0</v>
      </c>
      <c r="CN251" s="17">
        <f t="shared" si="308"/>
        <v>0</v>
      </c>
      <c r="CO251" s="16">
        <f t="shared" si="309"/>
        <v>0</v>
      </c>
      <c r="CQ251" s="16">
        <f t="shared" si="333"/>
        <v>0</v>
      </c>
      <c r="CR251" s="16">
        <f>CQ251-ROUNDDOWN(コマンド生成ツール!$D$25,0)</f>
        <v>0</v>
      </c>
      <c r="CS251" s="16">
        <v>8</v>
      </c>
    </row>
    <row r="252" spans="2:97" x14ac:dyDescent="0.15">
      <c r="B252" s="8">
        <f t="shared" si="334"/>
        <v>219</v>
      </c>
      <c r="C252" s="8">
        <f t="shared" si="265"/>
        <v>2</v>
      </c>
      <c r="D252" s="8">
        <f t="shared" si="266"/>
        <v>19</v>
      </c>
      <c r="E252" s="16">
        <f t="shared" si="267"/>
        <v>3097.6332378249631</v>
      </c>
      <c r="F252" s="13">
        <f t="shared" si="268"/>
        <v>0.91891346103358962</v>
      </c>
      <c r="G252" s="13">
        <f t="shared" si="269"/>
        <v>0.3944591881694095</v>
      </c>
      <c r="H252" s="13">
        <f t="shared" si="270"/>
        <v>0.68880389773746076</v>
      </c>
      <c r="I252" s="13">
        <f t="shared" si="271"/>
        <v>0.72494771567450411</v>
      </c>
      <c r="K252" s="13">
        <f t="shared" si="272"/>
        <v>1</v>
      </c>
      <c r="L252" s="13">
        <f t="shared" si="273"/>
        <v>0</v>
      </c>
      <c r="M252" s="13">
        <f t="shared" si="335"/>
        <v>1</v>
      </c>
      <c r="N252" s="16">
        <f t="shared" si="310"/>
        <v>0</v>
      </c>
      <c r="O252" s="17">
        <f t="shared" si="274"/>
        <v>0</v>
      </c>
      <c r="P252" s="16">
        <f t="shared" si="275"/>
        <v>0</v>
      </c>
      <c r="R252" s="13">
        <f t="shared" si="311"/>
        <v>1</v>
      </c>
      <c r="S252" s="13">
        <f t="shared" si="312"/>
        <v>0</v>
      </c>
      <c r="T252" s="13">
        <f t="shared" si="276"/>
        <v>1</v>
      </c>
      <c r="U252" s="16">
        <f t="shared" si="277"/>
        <v>0</v>
      </c>
      <c r="V252" s="17">
        <f t="shared" si="278"/>
        <v>0</v>
      </c>
      <c r="W252" s="16">
        <f t="shared" si="279"/>
        <v>0</v>
      </c>
      <c r="Y252" s="13">
        <f t="shared" si="313"/>
        <v>1</v>
      </c>
      <c r="Z252" s="13">
        <f t="shared" si="314"/>
        <v>0</v>
      </c>
      <c r="AA252" s="13">
        <f t="shared" si="255"/>
        <v>1</v>
      </c>
      <c r="AB252" s="16">
        <f t="shared" si="280"/>
        <v>0</v>
      </c>
      <c r="AC252" s="17">
        <f t="shared" si="281"/>
        <v>0</v>
      </c>
      <c r="AD252" s="16">
        <f t="shared" si="282"/>
        <v>0</v>
      </c>
      <c r="AF252" s="13">
        <f t="shared" si="315"/>
        <v>1</v>
      </c>
      <c r="AG252" s="13">
        <f t="shared" si="316"/>
        <v>0</v>
      </c>
      <c r="AH252" s="13">
        <f t="shared" si="256"/>
        <v>1</v>
      </c>
      <c r="AI252" s="16">
        <f t="shared" si="283"/>
        <v>0</v>
      </c>
      <c r="AJ252" s="17">
        <f t="shared" si="284"/>
        <v>0</v>
      </c>
      <c r="AK252" s="16">
        <f t="shared" si="285"/>
        <v>0</v>
      </c>
      <c r="AM252" s="13">
        <f t="shared" si="317"/>
        <v>1</v>
      </c>
      <c r="AN252" s="13">
        <f t="shared" si="318"/>
        <v>0</v>
      </c>
      <c r="AO252" s="13">
        <f t="shared" si="257"/>
        <v>1</v>
      </c>
      <c r="AP252" s="16">
        <f t="shared" si="286"/>
        <v>0</v>
      </c>
      <c r="AQ252" s="17">
        <f t="shared" si="287"/>
        <v>0</v>
      </c>
      <c r="AR252" s="16">
        <f t="shared" si="288"/>
        <v>0</v>
      </c>
      <c r="AT252" s="13">
        <f t="shared" si="319"/>
        <v>1</v>
      </c>
      <c r="AU252" s="13">
        <f t="shared" si="320"/>
        <v>0</v>
      </c>
      <c r="AV252" s="13">
        <f t="shared" si="258"/>
        <v>1</v>
      </c>
      <c r="AW252" s="16">
        <f t="shared" si="289"/>
        <v>0</v>
      </c>
      <c r="AX252" s="17">
        <f t="shared" si="290"/>
        <v>0</v>
      </c>
      <c r="AY252" s="16">
        <f t="shared" si="291"/>
        <v>0</v>
      </c>
      <c r="BA252" s="13">
        <f t="shared" si="321"/>
        <v>1</v>
      </c>
      <c r="BB252" s="13">
        <f t="shared" si="322"/>
        <v>0</v>
      </c>
      <c r="BC252" s="13">
        <f t="shared" si="259"/>
        <v>1</v>
      </c>
      <c r="BD252" s="16">
        <f t="shared" si="292"/>
        <v>0</v>
      </c>
      <c r="BE252" s="17">
        <f t="shared" si="293"/>
        <v>0</v>
      </c>
      <c r="BF252" s="16">
        <f t="shared" si="294"/>
        <v>0</v>
      </c>
      <c r="BH252" s="13">
        <f t="shared" si="323"/>
        <v>1</v>
      </c>
      <c r="BI252" s="13">
        <f t="shared" si="324"/>
        <v>0</v>
      </c>
      <c r="BJ252" s="13">
        <f t="shared" si="260"/>
        <v>1</v>
      </c>
      <c r="BK252" s="16">
        <f t="shared" si="295"/>
        <v>0</v>
      </c>
      <c r="BL252" s="17">
        <f t="shared" si="296"/>
        <v>0</v>
      </c>
      <c r="BM252" s="16">
        <f t="shared" si="297"/>
        <v>0</v>
      </c>
      <c r="BO252" s="13">
        <f t="shared" si="325"/>
        <v>1</v>
      </c>
      <c r="BP252" s="13">
        <f t="shared" si="326"/>
        <v>0</v>
      </c>
      <c r="BQ252" s="13">
        <f t="shared" si="261"/>
        <v>1</v>
      </c>
      <c r="BR252" s="16">
        <f t="shared" si="298"/>
        <v>0</v>
      </c>
      <c r="BS252" s="17">
        <f t="shared" si="299"/>
        <v>0</v>
      </c>
      <c r="BT252" s="16">
        <f t="shared" si="300"/>
        <v>0</v>
      </c>
      <c r="BV252" s="13">
        <f t="shared" si="327"/>
        <v>1</v>
      </c>
      <c r="BW252" s="13">
        <f t="shared" si="328"/>
        <v>0</v>
      </c>
      <c r="BX252" s="13">
        <f t="shared" si="262"/>
        <v>1</v>
      </c>
      <c r="BY252" s="16">
        <f t="shared" si="301"/>
        <v>0</v>
      </c>
      <c r="BZ252" s="17">
        <f t="shared" si="302"/>
        <v>0</v>
      </c>
      <c r="CA252" s="16">
        <f t="shared" si="303"/>
        <v>0</v>
      </c>
      <c r="CC252" s="13">
        <f t="shared" si="329"/>
        <v>1</v>
      </c>
      <c r="CD252" s="13">
        <f t="shared" si="330"/>
        <v>0</v>
      </c>
      <c r="CE252" s="13">
        <f t="shared" si="263"/>
        <v>1</v>
      </c>
      <c r="CF252" s="16">
        <f t="shared" si="304"/>
        <v>0</v>
      </c>
      <c r="CG252" s="17">
        <f t="shared" si="305"/>
        <v>0</v>
      </c>
      <c r="CH252" s="16">
        <f t="shared" si="306"/>
        <v>0</v>
      </c>
      <c r="CJ252" s="13">
        <f t="shared" si="331"/>
        <v>1</v>
      </c>
      <c r="CK252" s="13">
        <f t="shared" si="332"/>
        <v>0</v>
      </c>
      <c r="CL252" s="13">
        <f t="shared" si="264"/>
        <v>1</v>
      </c>
      <c r="CM252" s="16">
        <f t="shared" si="307"/>
        <v>0</v>
      </c>
      <c r="CN252" s="17">
        <f t="shared" si="308"/>
        <v>0</v>
      </c>
      <c r="CO252" s="16">
        <f t="shared" si="309"/>
        <v>0</v>
      </c>
      <c r="CQ252" s="16">
        <f t="shared" si="333"/>
        <v>0</v>
      </c>
      <c r="CR252" s="16">
        <f>CQ252-ROUNDDOWN(コマンド生成ツール!$D$25,0)</f>
        <v>0</v>
      </c>
      <c r="CS252" s="16">
        <v>8</v>
      </c>
    </row>
    <row r="253" spans="2:97" x14ac:dyDescent="0.15">
      <c r="B253" s="8">
        <f t="shared" si="334"/>
        <v>220</v>
      </c>
      <c r="C253" s="8">
        <f t="shared" si="265"/>
        <v>2</v>
      </c>
      <c r="D253" s="8">
        <f t="shared" si="266"/>
        <v>20</v>
      </c>
      <c r="E253" s="16">
        <f t="shared" si="267"/>
        <v>3169.7863849222272</v>
      </c>
      <c r="F253" s="13">
        <f t="shared" si="268"/>
        <v>0.91514693307044259</v>
      </c>
      <c r="G253" s="13">
        <f t="shared" si="269"/>
        <v>0.40312044216556786</v>
      </c>
      <c r="H253" s="13">
        <f t="shared" si="270"/>
        <v>0.67498781821647413</v>
      </c>
      <c r="I253" s="13">
        <f t="shared" si="271"/>
        <v>0.73782887261164021</v>
      </c>
      <c r="K253" s="13">
        <f t="shared" si="272"/>
        <v>1</v>
      </c>
      <c r="L253" s="13">
        <f t="shared" si="273"/>
        <v>0</v>
      </c>
      <c r="M253" s="13">
        <f t="shared" si="335"/>
        <v>1</v>
      </c>
      <c r="N253" s="16">
        <f t="shared" si="310"/>
        <v>0</v>
      </c>
      <c r="O253" s="17">
        <f t="shared" si="274"/>
        <v>0</v>
      </c>
      <c r="P253" s="16">
        <f t="shared" si="275"/>
        <v>0</v>
      </c>
      <c r="R253" s="13">
        <f t="shared" si="311"/>
        <v>1</v>
      </c>
      <c r="S253" s="13">
        <f t="shared" si="312"/>
        <v>0</v>
      </c>
      <c r="T253" s="13">
        <f t="shared" si="276"/>
        <v>1</v>
      </c>
      <c r="U253" s="16">
        <f t="shared" si="277"/>
        <v>0</v>
      </c>
      <c r="V253" s="17">
        <f t="shared" si="278"/>
        <v>0</v>
      </c>
      <c r="W253" s="16">
        <f t="shared" si="279"/>
        <v>0</v>
      </c>
      <c r="Y253" s="13">
        <f t="shared" si="313"/>
        <v>1</v>
      </c>
      <c r="Z253" s="13">
        <f t="shared" si="314"/>
        <v>0</v>
      </c>
      <c r="AA253" s="13">
        <f t="shared" si="255"/>
        <v>1</v>
      </c>
      <c r="AB253" s="16">
        <f t="shared" si="280"/>
        <v>0</v>
      </c>
      <c r="AC253" s="17">
        <f t="shared" si="281"/>
        <v>0</v>
      </c>
      <c r="AD253" s="16">
        <f t="shared" si="282"/>
        <v>0</v>
      </c>
      <c r="AF253" s="13">
        <f t="shared" si="315"/>
        <v>1</v>
      </c>
      <c r="AG253" s="13">
        <f t="shared" si="316"/>
        <v>0</v>
      </c>
      <c r="AH253" s="13">
        <f t="shared" si="256"/>
        <v>1</v>
      </c>
      <c r="AI253" s="16">
        <f t="shared" si="283"/>
        <v>0</v>
      </c>
      <c r="AJ253" s="17">
        <f t="shared" si="284"/>
        <v>0</v>
      </c>
      <c r="AK253" s="16">
        <f t="shared" si="285"/>
        <v>0</v>
      </c>
      <c r="AM253" s="13">
        <f t="shared" si="317"/>
        <v>1</v>
      </c>
      <c r="AN253" s="13">
        <f t="shared" si="318"/>
        <v>0</v>
      </c>
      <c r="AO253" s="13">
        <f t="shared" si="257"/>
        <v>1</v>
      </c>
      <c r="AP253" s="16">
        <f t="shared" si="286"/>
        <v>0</v>
      </c>
      <c r="AQ253" s="17">
        <f t="shared" si="287"/>
        <v>0</v>
      </c>
      <c r="AR253" s="16">
        <f t="shared" si="288"/>
        <v>0</v>
      </c>
      <c r="AT253" s="13">
        <f t="shared" si="319"/>
        <v>1</v>
      </c>
      <c r="AU253" s="13">
        <f t="shared" si="320"/>
        <v>0</v>
      </c>
      <c r="AV253" s="13">
        <f t="shared" si="258"/>
        <v>1</v>
      </c>
      <c r="AW253" s="16">
        <f t="shared" si="289"/>
        <v>0</v>
      </c>
      <c r="AX253" s="17">
        <f t="shared" si="290"/>
        <v>0</v>
      </c>
      <c r="AY253" s="16">
        <f t="shared" si="291"/>
        <v>0</v>
      </c>
      <c r="BA253" s="13">
        <f t="shared" si="321"/>
        <v>1</v>
      </c>
      <c r="BB253" s="13">
        <f t="shared" si="322"/>
        <v>0</v>
      </c>
      <c r="BC253" s="13">
        <f t="shared" si="259"/>
        <v>1</v>
      </c>
      <c r="BD253" s="16">
        <f t="shared" si="292"/>
        <v>0</v>
      </c>
      <c r="BE253" s="17">
        <f t="shared" si="293"/>
        <v>0</v>
      </c>
      <c r="BF253" s="16">
        <f t="shared" si="294"/>
        <v>0</v>
      </c>
      <c r="BH253" s="13">
        <f t="shared" si="323"/>
        <v>1</v>
      </c>
      <c r="BI253" s="13">
        <f t="shared" si="324"/>
        <v>0</v>
      </c>
      <c r="BJ253" s="13">
        <f t="shared" si="260"/>
        <v>1</v>
      </c>
      <c r="BK253" s="16">
        <f t="shared" si="295"/>
        <v>0</v>
      </c>
      <c r="BL253" s="17">
        <f t="shared" si="296"/>
        <v>0</v>
      </c>
      <c r="BM253" s="16">
        <f t="shared" si="297"/>
        <v>0</v>
      </c>
      <c r="BO253" s="13">
        <f t="shared" si="325"/>
        <v>1</v>
      </c>
      <c r="BP253" s="13">
        <f t="shared" si="326"/>
        <v>0</v>
      </c>
      <c r="BQ253" s="13">
        <f t="shared" si="261"/>
        <v>1</v>
      </c>
      <c r="BR253" s="16">
        <f t="shared" si="298"/>
        <v>0</v>
      </c>
      <c r="BS253" s="17">
        <f t="shared" si="299"/>
        <v>0</v>
      </c>
      <c r="BT253" s="16">
        <f t="shared" si="300"/>
        <v>0</v>
      </c>
      <c r="BV253" s="13">
        <f t="shared" si="327"/>
        <v>1</v>
      </c>
      <c r="BW253" s="13">
        <f t="shared" si="328"/>
        <v>0</v>
      </c>
      <c r="BX253" s="13">
        <f t="shared" si="262"/>
        <v>1</v>
      </c>
      <c r="BY253" s="16">
        <f t="shared" si="301"/>
        <v>0</v>
      </c>
      <c r="BZ253" s="17">
        <f t="shared" si="302"/>
        <v>0</v>
      </c>
      <c r="CA253" s="16">
        <f t="shared" si="303"/>
        <v>0</v>
      </c>
      <c r="CC253" s="13">
        <f t="shared" si="329"/>
        <v>1</v>
      </c>
      <c r="CD253" s="13">
        <f t="shared" si="330"/>
        <v>0</v>
      </c>
      <c r="CE253" s="13">
        <f t="shared" si="263"/>
        <v>1</v>
      </c>
      <c r="CF253" s="16">
        <f t="shared" si="304"/>
        <v>0</v>
      </c>
      <c r="CG253" s="17">
        <f t="shared" si="305"/>
        <v>0</v>
      </c>
      <c r="CH253" s="16">
        <f t="shared" si="306"/>
        <v>0</v>
      </c>
      <c r="CJ253" s="13">
        <f t="shared" si="331"/>
        <v>1</v>
      </c>
      <c r="CK253" s="13">
        <f t="shared" si="332"/>
        <v>0</v>
      </c>
      <c r="CL253" s="13">
        <f t="shared" si="264"/>
        <v>1</v>
      </c>
      <c r="CM253" s="16">
        <f t="shared" si="307"/>
        <v>0</v>
      </c>
      <c r="CN253" s="17">
        <f t="shared" si="308"/>
        <v>0</v>
      </c>
      <c r="CO253" s="16">
        <f t="shared" si="309"/>
        <v>0</v>
      </c>
      <c r="CQ253" s="16">
        <f t="shared" si="333"/>
        <v>0</v>
      </c>
      <c r="CR253" s="16">
        <f>CQ253-ROUNDDOWN(コマンド生成ツール!$D$25,0)</f>
        <v>0</v>
      </c>
      <c r="CS253" s="16">
        <v>8</v>
      </c>
    </row>
    <row r="254" spans="2:97" x14ac:dyDescent="0.15">
      <c r="B254" s="8">
        <f t="shared" si="334"/>
        <v>221</v>
      </c>
      <c r="C254" s="8">
        <f t="shared" si="265"/>
        <v>2</v>
      </c>
      <c r="D254" s="8">
        <f t="shared" si="266"/>
        <v>21</v>
      </c>
      <c r="E254" s="16">
        <f t="shared" si="267"/>
        <v>3243.6201947178602</v>
      </c>
      <c r="F254" s="13">
        <f t="shared" si="268"/>
        <v>0.91120816490449574</v>
      </c>
      <c r="G254" s="13">
        <f t="shared" si="269"/>
        <v>0.4119462103374435</v>
      </c>
      <c r="H254" s="13">
        <f t="shared" si="270"/>
        <v>0.66060063957723758</v>
      </c>
      <c r="I254" s="13">
        <f t="shared" si="271"/>
        <v>0.75073750072188661</v>
      </c>
      <c r="K254" s="13">
        <f t="shared" si="272"/>
        <v>1</v>
      </c>
      <c r="L254" s="13">
        <f t="shared" si="273"/>
        <v>0</v>
      </c>
      <c r="M254" s="13">
        <f t="shared" si="335"/>
        <v>1</v>
      </c>
      <c r="N254" s="16">
        <f t="shared" si="310"/>
        <v>0</v>
      </c>
      <c r="O254" s="17">
        <f t="shared" si="274"/>
        <v>0</v>
      </c>
      <c r="P254" s="16">
        <f t="shared" si="275"/>
        <v>0</v>
      </c>
      <c r="R254" s="13">
        <f t="shared" si="311"/>
        <v>1</v>
      </c>
      <c r="S254" s="13">
        <f t="shared" si="312"/>
        <v>0</v>
      </c>
      <c r="T254" s="13">
        <f t="shared" si="276"/>
        <v>1</v>
      </c>
      <c r="U254" s="16">
        <f t="shared" si="277"/>
        <v>0</v>
      </c>
      <c r="V254" s="17">
        <f t="shared" si="278"/>
        <v>0</v>
      </c>
      <c r="W254" s="16">
        <f t="shared" si="279"/>
        <v>0</v>
      </c>
      <c r="Y254" s="13">
        <f t="shared" si="313"/>
        <v>1</v>
      </c>
      <c r="Z254" s="13">
        <f t="shared" si="314"/>
        <v>0</v>
      </c>
      <c r="AA254" s="13">
        <f t="shared" si="255"/>
        <v>1</v>
      </c>
      <c r="AB254" s="16">
        <f t="shared" si="280"/>
        <v>0</v>
      </c>
      <c r="AC254" s="17">
        <f t="shared" si="281"/>
        <v>0</v>
      </c>
      <c r="AD254" s="16">
        <f t="shared" si="282"/>
        <v>0</v>
      </c>
      <c r="AF254" s="13">
        <f t="shared" si="315"/>
        <v>1</v>
      </c>
      <c r="AG254" s="13">
        <f t="shared" si="316"/>
        <v>0</v>
      </c>
      <c r="AH254" s="13">
        <f t="shared" si="256"/>
        <v>1</v>
      </c>
      <c r="AI254" s="16">
        <f t="shared" si="283"/>
        <v>0</v>
      </c>
      <c r="AJ254" s="17">
        <f t="shared" si="284"/>
        <v>0</v>
      </c>
      <c r="AK254" s="16">
        <f t="shared" si="285"/>
        <v>0</v>
      </c>
      <c r="AM254" s="13">
        <f t="shared" si="317"/>
        <v>1</v>
      </c>
      <c r="AN254" s="13">
        <f t="shared" si="318"/>
        <v>0</v>
      </c>
      <c r="AO254" s="13">
        <f t="shared" si="257"/>
        <v>1</v>
      </c>
      <c r="AP254" s="16">
        <f t="shared" si="286"/>
        <v>0</v>
      </c>
      <c r="AQ254" s="17">
        <f t="shared" si="287"/>
        <v>0</v>
      </c>
      <c r="AR254" s="16">
        <f t="shared" si="288"/>
        <v>0</v>
      </c>
      <c r="AT254" s="13">
        <f t="shared" si="319"/>
        <v>1</v>
      </c>
      <c r="AU254" s="13">
        <f t="shared" si="320"/>
        <v>0</v>
      </c>
      <c r="AV254" s="13">
        <f t="shared" si="258"/>
        <v>1</v>
      </c>
      <c r="AW254" s="16">
        <f t="shared" si="289"/>
        <v>0</v>
      </c>
      <c r="AX254" s="17">
        <f t="shared" si="290"/>
        <v>0</v>
      </c>
      <c r="AY254" s="16">
        <f t="shared" si="291"/>
        <v>0</v>
      </c>
      <c r="BA254" s="13">
        <f t="shared" si="321"/>
        <v>1</v>
      </c>
      <c r="BB254" s="13">
        <f t="shared" si="322"/>
        <v>0</v>
      </c>
      <c r="BC254" s="13">
        <f t="shared" si="259"/>
        <v>1</v>
      </c>
      <c r="BD254" s="16">
        <f t="shared" si="292"/>
        <v>0</v>
      </c>
      <c r="BE254" s="17">
        <f t="shared" si="293"/>
        <v>0</v>
      </c>
      <c r="BF254" s="16">
        <f t="shared" si="294"/>
        <v>0</v>
      </c>
      <c r="BH254" s="13">
        <f t="shared" si="323"/>
        <v>1</v>
      </c>
      <c r="BI254" s="13">
        <f t="shared" si="324"/>
        <v>0</v>
      </c>
      <c r="BJ254" s="13">
        <f t="shared" si="260"/>
        <v>1</v>
      </c>
      <c r="BK254" s="16">
        <f t="shared" si="295"/>
        <v>0</v>
      </c>
      <c r="BL254" s="17">
        <f t="shared" si="296"/>
        <v>0</v>
      </c>
      <c r="BM254" s="16">
        <f t="shared" si="297"/>
        <v>0</v>
      </c>
      <c r="BO254" s="13">
        <f t="shared" si="325"/>
        <v>1</v>
      </c>
      <c r="BP254" s="13">
        <f t="shared" si="326"/>
        <v>0</v>
      </c>
      <c r="BQ254" s="13">
        <f t="shared" si="261"/>
        <v>1</v>
      </c>
      <c r="BR254" s="16">
        <f t="shared" si="298"/>
        <v>0</v>
      </c>
      <c r="BS254" s="17">
        <f t="shared" si="299"/>
        <v>0</v>
      </c>
      <c r="BT254" s="16">
        <f t="shared" si="300"/>
        <v>0</v>
      </c>
      <c r="BV254" s="13">
        <f t="shared" si="327"/>
        <v>1</v>
      </c>
      <c r="BW254" s="13">
        <f t="shared" si="328"/>
        <v>0</v>
      </c>
      <c r="BX254" s="13">
        <f t="shared" si="262"/>
        <v>1</v>
      </c>
      <c r="BY254" s="16">
        <f t="shared" si="301"/>
        <v>0</v>
      </c>
      <c r="BZ254" s="17">
        <f t="shared" si="302"/>
        <v>0</v>
      </c>
      <c r="CA254" s="16">
        <f t="shared" si="303"/>
        <v>0</v>
      </c>
      <c r="CC254" s="13">
        <f t="shared" si="329"/>
        <v>1</v>
      </c>
      <c r="CD254" s="13">
        <f t="shared" si="330"/>
        <v>0</v>
      </c>
      <c r="CE254" s="13">
        <f t="shared" si="263"/>
        <v>1</v>
      </c>
      <c r="CF254" s="16">
        <f t="shared" si="304"/>
        <v>0</v>
      </c>
      <c r="CG254" s="17">
        <f t="shared" si="305"/>
        <v>0</v>
      </c>
      <c r="CH254" s="16">
        <f t="shared" si="306"/>
        <v>0</v>
      </c>
      <c r="CJ254" s="13">
        <f t="shared" si="331"/>
        <v>1</v>
      </c>
      <c r="CK254" s="13">
        <f t="shared" si="332"/>
        <v>0</v>
      </c>
      <c r="CL254" s="13">
        <f t="shared" si="264"/>
        <v>1</v>
      </c>
      <c r="CM254" s="16">
        <f t="shared" si="307"/>
        <v>0</v>
      </c>
      <c r="CN254" s="17">
        <f t="shared" si="308"/>
        <v>0</v>
      </c>
      <c r="CO254" s="16">
        <f t="shared" si="309"/>
        <v>0</v>
      </c>
      <c r="CQ254" s="16">
        <f t="shared" si="333"/>
        <v>0</v>
      </c>
      <c r="CR254" s="16">
        <f>CQ254-ROUNDDOWN(コマンド生成ツール!$D$25,0)</f>
        <v>0</v>
      </c>
      <c r="CS254" s="16">
        <v>8</v>
      </c>
    </row>
    <row r="255" spans="2:97" x14ac:dyDescent="0.15">
      <c r="B255" s="8">
        <f t="shared" si="334"/>
        <v>222</v>
      </c>
      <c r="C255" s="8">
        <f t="shared" si="265"/>
        <v>2</v>
      </c>
      <c r="D255" s="8">
        <f t="shared" si="266"/>
        <v>22</v>
      </c>
      <c r="E255" s="16">
        <f t="shared" si="267"/>
        <v>3319.1738148751215</v>
      </c>
      <c r="F255" s="13">
        <f t="shared" si="268"/>
        <v>0.9070895429071294</v>
      </c>
      <c r="G255" s="13">
        <f t="shared" si="269"/>
        <v>0.4209377164718493</v>
      </c>
      <c r="H255" s="13">
        <f t="shared" si="270"/>
        <v>0.64562287770293003</v>
      </c>
      <c r="I255" s="13">
        <f t="shared" si="271"/>
        <v>0.76365640165364124</v>
      </c>
      <c r="K255" s="13">
        <f t="shared" si="272"/>
        <v>1</v>
      </c>
      <c r="L255" s="13">
        <f t="shared" si="273"/>
        <v>0</v>
      </c>
      <c r="M255" s="13">
        <f t="shared" si="335"/>
        <v>1</v>
      </c>
      <c r="N255" s="16">
        <f t="shared" si="310"/>
        <v>0</v>
      </c>
      <c r="O255" s="17">
        <f t="shared" si="274"/>
        <v>0</v>
      </c>
      <c r="P255" s="16">
        <f t="shared" si="275"/>
        <v>0</v>
      </c>
      <c r="R255" s="13">
        <f t="shared" si="311"/>
        <v>1</v>
      </c>
      <c r="S255" s="13">
        <f t="shared" si="312"/>
        <v>0</v>
      </c>
      <c r="T255" s="13">
        <f t="shared" si="276"/>
        <v>1</v>
      </c>
      <c r="U255" s="16">
        <f t="shared" si="277"/>
        <v>0</v>
      </c>
      <c r="V255" s="17">
        <f t="shared" si="278"/>
        <v>0</v>
      </c>
      <c r="W255" s="16">
        <f t="shared" si="279"/>
        <v>0</v>
      </c>
      <c r="Y255" s="13">
        <f t="shared" si="313"/>
        <v>1</v>
      </c>
      <c r="Z255" s="13">
        <f t="shared" si="314"/>
        <v>0</v>
      </c>
      <c r="AA255" s="13">
        <f t="shared" si="255"/>
        <v>1</v>
      </c>
      <c r="AB255" s="16">
        <f t="shared" si="280"/>
        <v>0</v>
      </c>
      <c r="AC255" s="17">
        <f t="shared" si="281"/>
        <v>0</v>
      </c>
      <c r="AD255" s="16">
        <f t="shared" si="282"/>
        <v>0</v>
      </c>
      <c r="AF255" s="13">
        <f t="shared" si="315"/>
        <v>1</v>
      </c>
      <c r="AG255" s="13">
        <f t="shared" si="316"/>
        <v>0</v>
      </c>
      <c r="AH255" s="13">
        <f t="shared" si="256"/>
        <v>1</v>
      </c>
      <c r="AI255" s="16">
        <f t="shared" si="283"/>
        <v>0</v>
      </c>
      <c r="AJ255" s="17">
        <f t="shared" si="284"/>
        <v>0</v>
      </c>
      <c r="AK255" s="16">
        <f t="shared" si="285"/>
        <v>0</v>
      </c>
      <c r="AM255" s="13">
        <f t="shared" si="317"/>
        <v>1</v>
      </c>
      <c r="AN255" s="13">
        <f t="shared" si="318"/>
        <v>0</v>
      </c>
      <c r="AO255" s="13">
        <f t="shared" si="257"/>
        <v>1</v>
      </c>
      <c r="AP255" s="16">
        <f t="shared" si="286"/>
        <v>0</v>
      </c>
      <c r="AQ255" s="17">
        <f t="shared" si="287"/>
        <v>0</v>
      </c>
      <c r="AR255" s="16">
        <f t="shared" si="288"/>
        <v>0</v>
      </c>
      <c r="AT255" s="13">
        <f t="shared" si="319"/>
        <v>1</v>
      </c>
      <c r="AU255" s="13">
        <f t="shared" si="320"/>
        <v>0</v>
      </c>
      <c r="AV255" s="13">
        <f t="shared" si="258"/>
        <v>1</v>
      </c>
      <c r="AW255" s="16">
        <f t="shared" si="289"/>
        <v>0</v>
      </c>
      <c r="AX255" s="17">
        <f t="shared" si="290"/>
        <v>0</v>
      </c>
      <c r="AY255" s="16">
        <f t="shared" si="291"/>
        <v>0</v>
      </c>
      <c r="BA255" s="13">
        <f t="shared" si="321"/>
        <v>1</v>
      </c>
      <c r="BB255" s="13">
        <f t="shared" si="322"/>
        <v>0</v>
      </c>
      <c r="BC255" s="13">
        <f t="shared" si="259"/>
        <v>1</v>
      </c>
      <c r="BD255" s="16">
        <f t="shared" si="292"/>
        <v>0</v>
      </c>
      <c r="BE255" s="17">
        <f t="shared" si="293"/>
        <v>0</v>
      </c>
      <c r="BF255" s="16">
        <f t="shared" si="294"/>
        <v>0</v>
      </c>
      <c r="BH255" s="13">
        <f t="shared" si="323"/>
        <v>1</v>
      </c>
      <c r="BI255" s="13">
        <f t="shared" si="324"/>
        <v>0</v>
      </c>
      <c r="BJ255" s="13">
        <f t="shared" si="260"/>
        <v>1</v>
      </c>
      <c r="BK255" s="16">
        <f t="shared" si="295"/>
        <v>0</v>
      </c>
      <c r="BL255" s="17">
        <f t="shared" si="296"/>
        <v>0</v>
      </c>
      <c r="BM255" s="16">
        <f t="shared" si="297"/>
        <v>0</v>
      </c>
      <c r="BO255" s="13">
        <f t="shared" si="325"/>
        <v>1</v>
      </c>
      <c r="BP255" s="13">
        <f t="shared" si="326"/>
        <v>0</v>
      </c>
      <c r="BQ255" s="13">
        <f t="shared" si="261"/>
        <v>1</v>
      </c>
      <c r="BR255" s="16">
        <f t="shared" si="298"/>
        <v>0</v>
      </c>
      <c r="BS255" s="17">
        <f t="shared" si="299"/>
        <v>0</v>
      </c>
      <c r="BT255" s="16">
        <f t="shared" si="300"/>
        <v>0</v>
      </c>
      <c r="BV255" s="13">
        <f t="shared" si="327"/>
        <v>1</v>
      </c>
      <c r="BW255" s="13">
        <f t="shared" si="328"/>
        <v>0</v>
      </c>
      <c r="BX255" s="13">
        <f t="shared" si="262"/>
        <v>1</v>
      </c>
      <c r="BY255" s="16">
        <f t="shared" si="301"/>
        <v>0</v>
      </c>
      <c r="BZ255" s="17">
        <f t="shared" si="302"/>
        <v>0</v>
      </c>
      <c r="CA255" s="16">
        <f t="shared" si="303"/>
        <v>0</v>
      </c>
      <c r="CC255" s="13">
        <f t="shared" si="329"/>
        <v>1</v>
      </c>
      <c r="CD255" s="13">
        <f t="shared" si="330"/>
        <v>0</v>
      </c>
      <c r="CE255" s="13">
        <f t="shared" si="263"/>
        <v>1</v>
      </c>
      <c r="CF255" s="16">
        <f t="shared" si="304"/>
        <v>0</v>
      </c>
      <c r="CG255" s="17">
        <f t="shared" si="305"/>
        <v>0</v>
      </c>
      <c r="CH255" s="16">
        <f t="shared" si="306"/>
        <v>0</v>
      </c>
      <c r="CJ255" s="13">
        <f t="shared" si="331"/>
        <v>1</v>
      </c>
      <c r="CK255" s="13">
        <f t="shared" si="332"/>
        <v>0</v>
      </c>
      <c r="CL255" s="13">
        <f t="shared" si="264"/>
        <v>1</v>
      </c>
      <c r="CM255" s="16">
        <f t="shared" si="307"/>
        <v>0</v>
      </c>
      <c r="CN255" s="17">
        <f t="shared" si="308"/>
        <v>0</v>
      </c>
      <c r="CO255" s="16">
        <f t="shared" si="309"/>
        <v>0</v>
      </c>
      <c r="CQ255" s="16">
        <f t="shared" si="333"/>
        <v>0</v>
      </c>
      <c r="CR255" s="16">
        <f>CQ255-ROUNDDOWN(コマンド生成ツール!$D$25,0)</f>
        <v>0</v>
      </c>
      <c r="CS255" s="16">
        <v>8</v>
      </c>
    </row>
    <row r="256" spans="2:97" x14ac:dyDescent="0.15">
      <c r="B256" s="8">
        <f t="shared" si="334"/>
        <v>223</v>
      </c>
      <c r="C256" s="8">
        <f t="shared" si="265"/>
        <v>2</v>
      </c>
      <c r="D256" s="8">
        <f t="shared" si="266"/>
        <v>23</v>
      </c>
      <c r="E256" s="16">
        <f t="shared" si="267"/>
        <v>3396.4873049234889</v>
      </c>
      <c r="F256" s="13">
        <f t="shared" si="268"/>
        <v>0.90278314254114456</v>
      </c>
      <c r="G256" s="13">
        <f t="shared" si="269"/>
        <v>0.43009603293164117</v>
      </c>
      <c r="H256" s="13">
        <f t="shared" si="270"/>
        <v>0.63003480491292929</v>
      </c>
      <c r="I256" s="13">
        <f t="shared" si="271"/>
        <v>0.77656689640901333</v>
      </c>
      <c r="K256" s="13">
        <f t="shared" si="272"/>
        <v>1</v>
      </c>
      <c r="L256" s="13">
        <f t="shared" si="273"/>
        <v>0</v>
      </c>
      <c r="M256" s="13">
        <f t="shared" si="335"/>
        <v>1</v>
      </c>
      <c r="N256" s="16">
        <f t="shared" si="310"/>
        <v>0</v>
      </c>
      <c r="O256" s="17">
        <f t="shared" si="274"/>
        <v>0</v>
      </c>
      <c r="P256" s="16">
        <f t="shared" si="275"/>
        <v>0</v>
      </c>
      <c r="R256" s="13">
        <f t="shared" si="311"/>
        <v>1</v>
      </c>
      <c r="S256" s="13">
        <f t="shared" si="312"/>
        <v>0</v>
      </c>
      <c r="T256" s="13">
        <f t="shared" si="276"/>
        <v>1</v>
      </c>
      <c r="U256" s="16">
        <f t="shared" si="277"/>
        <v>0</v>
      </c>
      <c r="V256" s="17">
        <f t="shared" si="278"/>
        <v>0</v>
      </c>
      <c r="W256" s="16">
        <f t="shared" si="279"/>
        <v>0</v>
      </c>
      <c r="Y256" s="13">
        <f t="shared" si="313"/>
        <v>1</v>
      </c>
      <c r="Z256" s="13">
        <f t="shared" si="314"/>
        <v>0</v>
      </c>
      <c r="AA256" s="13">
        <f t="shared" si="255"/>
        <v>1</v>
      </c>
      <c r="AB256" s="16">
        <f t="shared" si="280"/>
        <v>0</v>
      </c>
      <c r="AC256" s="17">
        <f t="shared" si="281"/>
        <v>0</v>
      </c>
      <c r="AD256" s="16">
        <f t="shared" si="282"/>
        <v>0</v>
      </c>
      <c r="AF256" s="13">
        <f t="shared" si="315"/>
        <v>1</v>
      </c>
      <c r="AG256" s="13">
        <f t="shared" si="316"/>
        <v>0</v>
      </c>
      <c r="AH256" s="13">
        <f t="shared" si="256"/>
        <v>1</v>
      </c>
      <c r="AI256" s="16">
        <f t="shared" si="283"/>
        <v>0</v>
      </c>
      <c r="AJ256" s="17">
        <f t="shared" si="284"/>
        <v>0</v>
      </c>
      <c r="AK256" s="16">
        <f t="shared" si="285"/>
        <v>0</v>
      </c>
      <c r="AM256" s="13">
        <f t="shared" si="317"/>
        <v>1</v>
      </c>
      <c r="AN256" s="13">
        <f t="shared" si="318"/>
        <v>0</v>
      </c>
      <c r="AO256" s="13">
        <f t="shared" si="257"/>
        <v>1</v>
      </c>
      <c r="AP256" s="16">
        <f t="shared" si="286"/>
        <v>0</v>
      </c>
      <c r="AQ256" s="17">
        <f t="shared" si="287"/>
        <v>0</v>
      </c>
      <c r="AR256" s="16">
        <f t="shared" si="288"/>
        <v>0</v>
      </c>
      <c r="AT256" s="13">
        <f t="shared" si="319"/>
        <v>1</v>
      </c>
      <c r="AU256" s="13">
        <f t="shared" si="320"/>
        <v>0</v>
      </c>
      <c r="AV256" s="13">
        <f t="shared" si="258"/>
        <v>1</v>
      </c>
      <c r="AW256" s="16">
        <f t="shared" si="289"/>
        <v>0</v>
      </c>
      <c r="AX256" s="17">
        <f t="shared" si="290"/>
        <v>0</v>
      </c>
      <c r="AY256" s="16">
        <f t="shared" si="291"/>
        <v>0</v>
      </c>
      <c r="BA256" s="13">
        <f t="shared" si="321"/>
        <v>1</v>
      </c>
      <c r="BB256" s="13">
        <f t="shared" si="322"/>
        <v>0</v>
      </c>
      <c r="BC256" s="13">
        <f t="shared" si="259"/>
        <v>1</v>
      </c>
      <c r="BD256" s="16">
        <f t="shared" si="292"/>
        <v>0</v>
      </c>
      <c r="BE256" s="17">
        <f t="shared" si="293"/>
        <v>0</v>
      </c>
      <c r="BF256" s="16">
        <f t="shared" si="294"/>
        <v>0</v>
      </c>
      <c r="BH256" s="13">
        <f t="shared" si="323"/>
        <v>1</v>
      </c>
      <c r="BI256" s="13">
        <f t="shared" si="324"/>
        <v>0</v>
      </c>
      <c r="BJ256" s="13">
        <f t="shared" si="260"/>
        <v>1</v>
      </c>
      <c r="BK256" s="16">
        <f t="shared" si="295"/>
        <v>0</v>
      </c>
      <c r="BL256" s="17">
        <f t="shared" si="296"/>
        <v>0</v>
      </c>
      <c r="BM256" s="16">
        <f t="shared" si="297"/>
        <v>0</v>
      </c>
      <c r="BO256" s="13">
        <f t="shared" si="325"/>
        <v>1</v>
      </c>
      <c r="BP256" s="13">
        <f t="shared" si="326"/>
        <v>0</v>
      </c>
      <c r="BQ256" s="13">
        <f t="shared" si="261"/>
        <v>1</v>
      </c>
      <c r="BR256" s="16">
        <f t="shared" si="298"/>
        <v>0</v>
      </c>
      <c r="BS256" s="17">
        <f t="shared" si="299"/>
        <v>0</v>
      </c>
      <c r="BT256" s="16">
        <f t="shared" si="300"/>
        <v>0</v>
      </c>
      <c r="BV256" s="13">
        <f t="shared" si="327"/>
        <v>1</v>
      </c>
      <c r="BW256" s="13">
        <f t="shared" si="328"/>
        <v>0</v>
      </c>
      <c r="BX256" s="13">
        <f t="shared" si="262"/>
        <v>1</v>
      </c>
      <c r="BY256" s="16">
        <f t="shared" si="301"/>
        <v>0</v>
      </c>
      <c r="BZ256" s="17">
        <f t="shared" si="302"/>
        <v>0</v>
      </c>
      <c r="CA256" s="16">
        <f t="shared" si="303"/>
        <v>0</v>
      </c>
      <c r="CC256" s="13">
        <f t="shared" si="329"/>
        <v>1</v>
      </c>
      <c r="CD256" s="13">
        <f t="shared" si="330"/>
        <v>0</v>
      </c>
      <c r="CE256" s="13">
        <f t="shared" si="263"/>
        <v>1</v>
      </c>
      <c r="CF256" s="16">
        <f t="shared" si="304"/>
        <v>0</v>
      </c>
      <c r="CG256" s="17">
        <f t="shared" si="305"/>
        <v>0</v>
      </c>
      <c r="CH256" s="16">
        <f t="shared" si="306"/>
        <v>0</v>
      </c>
      <c r="CJ256" s="13">
        <f t="shared" si="331"/>
        <v>1</v>
      </c>
      <c r="CK256" s="13">
        <f t="shared" si="332"/>
        <v>0</v>
      </c>
      <c r="CL256" s="13">
        <f t="shared" si="264"/>
        <v>1</v>
      </c>
      <c r="CM256" s="16">
        <f t="shared" si="307"/>
        <v>0</v>
      </c>
      <c r="CN256" s="17">
        <f t="shared" si="308"/>
        <v>0</v>
      </c>
      <c r="CO256" s="16">
        <f t="shared" si="309"/>
        <v>0</v>
      </c>
      <c r="CQ256" s="16">
        <f t="shared" si="333"/>
        <v>0</v>
      </c>
      <c r="CR256" s="16">
        <f>CQ256-ROUNDDOWN(コマンド生成ツール!$D$25,0)</f>
        <v>0</v>
      </c>
      <c r="CS256" s="16">
        <v>8</v>
      </c>
    </row>
    <row r="257" spans="2:97" x14ac:dyDescent="0.15">
      <c r="B257" s="8">
        <f t="shared" si="334"/>
        <v>224</v>
      </c>
      <c r="C257" s="8">
        <f t="shared" si="265"/>
        <v>2</v>
      </c>
      <c r="D257" s="8">
        <f t="shared" si="266"/>
        <v>24</v>
      </c>
      <c r="E257" s="16">
        <f t="shared" si="267"/>
        <v>3475.6016574987511</v>
      </c>
      <c r="F257" s="13">
        <f t="shared" si="268"/>
        <v>0.89828071822807876</v>
      </c>
      <c r="G257" s="13">
        <f t="shared" si="269"/>
        <v>0.43942206505778358</v>
      </c>
      <c r="H257" s="13">
        <f t="shared" si="270"/>
        <v>0.6138164974807061</v>
      </c>
      <c r="I257" s="13">
        <f t="shared" si="271"/>
        <v>0.78944873641074276</v>
      </c>
      <c r="K257" s="13">
        <f t="shared" si="272"/>
        <v>1</v>
      </c>
      <c r="L257" s="13">
        <f t="shared" si="273"/>
        <v>0</v>
      </c>
      <c r="M257" s="13">
        <f t="shared" si="335"/>
        <v>1</v>
      </c>
      <c r="N257" s="16">
        <f t="shared" si="310"/>
        <v>0</v>
      </c>
      <c r="O257" s="17">
        <f t="shared" si="274"/>
        <v>0</v>
      </c>
      <c r="P257" s="16">
        <f t="shared" si="275"/>
        <v>0</v>
      </c>
      <c r="R257" s="13">
        <f t="shared" si="311"/>
        <v>1</v>
      </c>
      <c r="S257" s="13">
        <f t="shared" si="312"/>
        <v>0</v>
      </c>
      <c r="T257" s="13">
        <f t="shared" si="276"/>
        <v>1</v>
      </c>
      <c r="U257" s="16">
        <f t="shared" si="277"/>
        <v>0</v>
      </c>
      <c r="V257" s="17">
        <f t="shared" si="278"/>
        <v>0</v>
      </c>
      <c r="W257" s="16">
        <f t="shared" si="279"/>
        <v>0</v>
      </c>
      <c r="Y257" s="13">
        <f t="shared" si="313"/>
        <v>1</v>
      </c>
      <c r="Z257" s="13">
        <f t="shared" si="314"/>
        <v>0</v>
      </c>
      <c r="AA257" s="13">
        <f t="shared" si="255"/>
        <v>1</v>
      </c>
      <c r="AB257" s="16">
        <f t="shared" si="280"/>
        <v>0</v>
      </c>
      <c r="AC257" s="17">
        <f t="shared" si="281"/>
        <v>0</v>
      </c>
      <c r="AD257" s="16">
        <f t="shared" si="282"/>
        <v>0</v>
      </c>
      <c r="AF257" s="13">
        <f t="shared" si="315"/>
        <v>1</v>
      </c>
      <c r="AG257" s="13">
        <f t="shared" si="316"/>
        <v>0</v>
      </c>
      <c r="AH257" s="13">
        <f t="shared" si="256"/>
        <v>1</v>
      </c>
      <c r="AI257" s="16">
        <f t="shared" si="283"/>
        <v>0</v>
      </c>
      <c r="AJ257" s="17">
        <f t="shared" si="284"/>
        <v>0</v>
      </c>
      <c r="AK257" s="16">
        <f t="shared" si="285"/>
        <v>0</v>
      </c>
      <c r="AM257" s="13">
        <f t="shared" si="317"/>
        <v>1</v>
      </c>
      <c r="AN257" s="13">
        <f t="shared" si="318"/>
        <v>0</v>
      </c>
      <c r="AO257" s="13">
        <f t="shared" si="257"/>
        <v>1</v>
      </c>
      <c r="AP257" s="16">
        <f t="shared" si="286"/>
        <v>0</v>
      </c>
      <c r="AQ257" s="17">
        <f t="shared" si="287"/>
        <v>0</v>
      </c>
      <c r="AR257" s="16">
        <f t="shared" si="288"/>
        <v>0</v>
      </c>
      <c r="AT257" s="13">
        <f t="shared" si="319"/>
        <v>1</v>
      </c>
      <c r="AU257" s="13">
        <f t="shared" si="320"/>
        <v>0</v>
      </c>
      <c r="AV257" s="13">
        <f t="shared" si="258"/>
        <v>1</v>
      </c>
      <c r="AW257" s="16">
        <f t="shared" si="289"/>
        <v>0</v>
      </c>
      <c r="AX257" s="17">
        <f t="shared" si="290"/>
        <v>0</v>
      </c>
      <c r="AY257" s="16">
        <f t="shared" si="291"/>
        <v>0</v>
      </c>
      <c r="BA257" s="13">
        <f t="shared" si="321"/>
        <v>1</v>
      </c>
      <c r="BB257" s="13">
        <f t="shared" si="322"/>
        <v>0</v>
      </c>
      <c r="BC257" s="13">
        <f t="shared" si="259"/>
        <v>1</v>
      </c>
      <c r="BD257" s="16">
        <f t="shared" si="292"/>
        <v>0</v>
      </c>
      <c r="BE257" s="17">
        <f t="shared" si="293"/>
        <v>0</v>
      </c>
      <c r="BF257" s="16">
        <f t="shared" si="294"/>
        <v>0</v>
      </c>
      <c r="BH257" s="13">
        <f t="shared" si="323"/>
        <v>1</v>
      </c>
      <c r="BI257" s="13">
        <f t="shared" si="324"/>
        <v>0</v>
      </c>
      <c r="BJ257" s="13">
        <f t="shared" si="260"/>
        <v>1</v>
      </c>
      <c r="BK257" s="16">
        <f t="shared" si="295"/>
        <v>0</v>
      </c>
      <c r="BL257" s="17">
        <f t="shared" si="296"/>
        <v>0</v>
      </c>
      <c r="BM257" s="16">
        <f t="shared" si="297"/>
        <v>0</v>
      </c>
      <c r="BO257" s="13">
        <f t="shared" si="325"/>
        <v>1</v>
      </c>
      <c r="BP257" s="13">
        <f t="shared" si="326"/>
        <v>0</v>
      </c>
      <c r="BQ257" s="13">
        <f t="shared" si="261"/>
        <v>1</v>
      </c>
      <c r="BR257" s="16">
        <f t="shared" si="298"/>
        <v>0</v>
      </c>
      <c r="BS257" s="17">
        <f t="shared" si="299"/>
        <v>0</v>
      </c>
      <c r="BT257" s="16">
        <f t="shared" si="300"/>
        <v>0</v>
      </c>
      <c r="BV257" s="13">
        <f t="shared" si="327"/>
        <v>1</v>
      </c>
      <c r="BW257" s="13">
        <f t="shared" si="328"/>
        <v>0</v>
      </c>
      <c r="BX257" s="13">
        <f t="shared" si="262"/>
        <v>1</v>
      </c>
      <c r="BY257" s="16">
        <f t="shared" si="301"/>
        <v>0</v>
      </c>
      <c r="BZ257" s="17">
        <f t="shared" si="302"/>
        <v>0</v>
      </c>
      <c r="CA257" s="16">
        <f t="shared" si="303"/>
        <v>0</v>
      </c>
      <c r="CC257" s="13">
        <f t="shared" si="329"/>
        <v>1</v>
      </c>
      <c r="CD257" s="13">
        <f t="shared" si="330"/>
        <v>0</v>
      </c>
      <c r="CE257" s="13">
        <f t="shared" si="263"/>
        <v>1</v>
      </c>
      <c r="CF257" s="16">
        <f t="shared" si="304"/>
        <v>0</v>
      </c>
      <c r="CG257" s="17">
        <f t="shared" si="305"/>
        <v>0</v>
      </c>
      <c r="CH257" s="16">
        <f t="shared" si="306"/>
        <v>0</v>
      </c>
      <c r="CJ257" s="13">
        <f t="shared" si="331"/>
        <v>1</v>
      </c>
      <c r="CK257" s="13">
        <f t="shared" si="332"/>
        <v>0</v>
      </c>
      <c r="CL257" s="13">
        <f t="shared" si="264"/>
        <v>1</v>
      </c>
      <c r="CM257" s="16">
        <f t="shared" si="307"/>
        <v>0</v>
      </c>
      <c r="CN257" s="17">
        <f t="shared" si="308"/>
        <v>0</v>
      </c>
      <c r="CO257" s="16">
        <f t="shared" si="309"/>
        <v>0</v>
      </c>
      <c r="CQ257" s="16">
        <f t="shared" si="333"/>
        <v>0</v>
      </c>
      <c r="CR257" s="16">
        <f>CQ257-ROUNDDOWN(コマンド生成ツール!$D$25,0)</f>
        <v>0</v>
      </c>
      <c r="CS257" s="16">
        <v>8</v>
      </c>
    </row>
    <row r="258" spans="2:97" x14ac:dyDescent="0.15">
      <c r="B258" s="8">
        <f t="shared" si="334"/>
        <v>225</v>
      </c>
      <c r="C258" s="8">
        <f t="shared" si="265"/>
        <v>2</v>
      </c>
      <c r="D258" s="8">
        <f t="shared" si="266"/>
        <v>25</v>
      </c>
      <c r="E258" s="16">
        <f t="shared" si="267"/>
        <v>3556.5588200778461</v>
      </c>
      <c r="F258" s="13">
        <f t="shared" si="268"/>
        <v>0.89357369315903012</v>
      </c>
      <c r="G258" s="13">
        <f t="shared" si="269"/>
        <v>0.44891653444057011</v>
      </c>
      <c r="H258" s="13">
        <f t="shared" si="270"/>
        <v>0.59694789021173689</v>
      </c>
      <c r="I258" s="13">
        <f t="shared" si="271"/>
        <v>0.80228001120042625</v>
      </c>
      <c r="K258" s="13">
        <f t="shared" si="272"/>
        <v>1</v>
      </c>
      <c r="L258" s="13">
        <f t="shared" si="273"/>
        <v>0</v>
      </c>
      <c r="M258" s="13">
        <f t="shared" si="335"/>
        <v>1</v>
      </c>
      <c r="N258" s="16">
        <f t="shared" si="310"/>
        <v>0</v>
      </c>
      <c r="O258" s="17">
        <f t="shared" si="274"/>
        <v>0</v>
      </c>
      <c r="P258" s="16">
        <f t="shared" si="275"/>
        <v>0</v>
      </c>
      <c r="R258" s="13">
        <f t="shared" si="311"/>
        <v>1</v>
      </c>
      <c r="S258" s="13">
        <f t="shared" si="312"/>
        <v>0</v>
      </c>
      <c r="T258" s="13">
        <f t="shared" si="276"/>
        <v>1</v>
      </c>
      <c r="U258" s="16">
        <f t="shared" si="277"/>
        <v>0</v>
      </c>
      <c r="V258" s="17">
        <f t="shared" si="278"/>
        <v>0</v>
      </c>
      <c r="W258" s="16">
        <f t="shared" si="279"/>
        <v>0</v>
      </c>
      <c r="Y258" s="13">
        <f t="shared" si="313"/>
        <v>1</v>
      </c>
      <c r="Z258" s="13">
        <f t="shared" si="314"/>
        <v>0</v>
      </c>
      <c r="AA258" s="13">
        <f t="shared" si="255"/>
        <v>1</v>
      </c>
      <c r="AB258" s="16">
        <f t="shared" si="280"/>
        <v>0</v>
      </c>
      <c r="AC258" s="17">
        <f t="shared" si="281"/>
        <v>0</v>
      </c>
      <c r="AD258" s="16">
        <f t="shared" si="282"/>
        <v>0</v>
      </c>
      <c r="AF258" s="13">
        <f t="shared" si="315"/>
        <v>1</v>
      </c>
      <c r="AG258" s="13">
        <f t="shared" si="316"/>
        <v>0</v>
      </c>
      <c r="AH258" s="13">
        <f t="shared" si="256"/>
        <v>1</v>
      </c>
      <c r="AI258" s="16">
        <f t="shared" si="283"/>
        <v>0</v>
      </c>
      <c r="AJ258" s="17">
        <f t="shared" si="284"/>
        <v>0</v>
      </c>
      <c r="AK258" s="16">
        <f t="shared" si="285"/>
        <v>0</v>
      </c>
      <c r="AM258" s="13">
        <f t="shared" si="317"/>
        <v>1</v>
      </c>
      <c r="AN258" s="13">
        <f t="shared" si="318"/>
        <v>0</v>
      </c>
      <c r="AO258" s="13">
        <f t="shared" si="257"/>
        <v>1</v>
      </c>
      <c r="AP258" s="16">
        <f t="shared" si="286"/>
        <v>0</v>
      </c>
      <c r="AQ258" s="17">
        <f t="shared" si="287"/>
        <v>0</v>
      </c>
      <c r="AR258" s="16">
        <f t="shared" si="288"/>
        <v>0</v>
      </c>
      <c r="AT258" s="13">
        <f t="shared" si="319"/>
        <v>1</v>
      </c>
      <c r="AU258" s="13">
        <f t="shared" si="320"/>
        <v>0</v>
      </c>
      <c r="AV258" s="13">
        <f t="shared" si="258"/>
        <v>1</v>
      </c>
      <c r="AW258" s="16">
        <f t="shared" si="289"/>
        <v>0</v>
      </c>
      <c r="AX258" s="17">
        <f t="shared" si="290"/>
        <v>0</v>
      </c>
      <c r="AY258" s="16">
        <f t="shared" si="291"/>
        <v>0</v>
      </c>
      <c r="BA258" s="13">
        <f t="shared" si="321"/>
        <v>1</v>
      </c>
      <c r="BB258" s="13">
        <f t="shared" si="322"/>
        <v>0</v>
      </c>
      <c r="BC258" s="13">
        <f t="shared" si="259"/>
        <v>1</v>
      </c>
      <c r="BD258" s="16">
        <f t="shared" si="292"/>
        <v>0</v>
      </c>
      <c r="BE258" s="17">
        <f t="shared" si="293"/>
        <v>0</v>
      </c>
      <c r="BF258" s="16">
        <f t="shared" si="294"/>
        <v>0</v>
      </c>
      <c r="BH258" s="13">
        <f t="shared" si="323"/>
        <v>1</v>
      </c>
      <c r="BI258" s="13">
        <f t="shared" si="324"/>
        <v>0</v>
      </c>
      <c r="BJ258" s="13">
        <f t="shared" si="260"/>
        <v>1</v>
      </c>
      <c r="BK258" s="16">
        <f t="shared" si="295"/>
        <v>0</v>
      </c>
      <c r="BL258" s="17">
        <f t="shared" si="296"/>
        <v>0</v>
      </c>
      <c r="BM258" s="16">
        <f t="shared" si="297"/>
        <v>0</v>
      </c>
      <c r="BO258" s="13">
        <f t="shared" si="325"/>
        <v>1</v>
      </c>
      <c r="BP258" s="13">
        <f t="shared" si="326"/>
        <v>0</v>
      </c>
      <c r="BQ258" s="13">
        <f t="shared" si="261"/>
        <v>1</v>
      </c>
      <c r="BR258" s="16">
        <f t="shared" si="298"/>
        <v>0</v>
      </c>
      <c r="BS258" s="17">
        <f t="shared" si="299"/>
        <v>0</v>
      </c>
      <c r="BT258" s="16">
        <f t="shared" si="300"/>
        <v>0</v>
      </c>
      <c r="BV258" s="13">
        <f t="shared" si="327"/>
        <v>1</v>
      </c>
      <c r="BW258" s="13">
        <f t="shared" si="328"/>
        <v>0</v>
      </c>
      <c r="BX258" s="13">
        <f t="shared" si="262"/>
        <v>1</v>
      </c>
      <c r="BY258" s="16">
        <f t="shared" si="301"/>
        <v>0</v>
      </c>
      <c r="BZ258" s="17">
        <f t="shared" si="302"/>
        <v>0</v>
      </c>
      <c r="CA258" s="16">
        <f t="shared" si="303"/>
        <v>0</v>
      </c>
      <c r="CC258" s="13">
        <f t="shared" si="329"/>
        <v>1</v>
      </c>
      <c r="CD258" s="13">
        <f t="shared" si="330"/>
        <v>0</v>
      </c>
      <c r="CE258" s="13">
        <f t="shared" si="263"/>
        <v>1</v>
      </c>
      <c r="CF258" s="16">
        <f t="shared" si="304"/>
        <v>0</v>
      </c>
      <c r="CG258" s="17">
        <f t="shared" si="305"/>
        <v>0</v>
      </c>
      <c r="CH258" s="16">
        <f t="shared" si="306"/>
        <v>0</v>
      </c>
      <c r="CJ258" s="13">
        <f t="shared" si="331"/>
        <v>1</v>
      </c>
      <c r="CK258" s="13">
        <f t="shared" si="332"/>
        <v>0</v>
      </c>
      <c r="CL258" s="13">
        <f t="shared" si="264"/>
        <v>1</v>
      </c>
      <c r="CM258" s="16">
        <f t="shared" si="307"/>
        <v>0</v>
      </c>
      <c r="CN258" s="17">
        <f t="shared" si="308"/>
        <v>0</v>
      </c>
      <c r="CO258" s="16">
        <f t="shared" si="309"/>
        <v>0</v>
      </c>
      <c r="CQ258" s="16">
        <f t="shared" si="333"/>
        <v>0</v>
      </c>
      <c r="CR258" s="16">
        <f>CQ258-ROUNDDOWN(コマンド生成ツール!$D$25,0)</f>
        <v>0</v>
      </c>
      <c r="CS258" s="16">
        <v>8</v>
      </c>
    </row>
    <row r="259" spans="2:97" x14ac:dyDescent="0.15">
      <c r="B259" s="8">
        <f t="shared" si="334"/>
        <v>226</v>
      </c>
      <c r="C259" s="8">
        <f t="shared" si="265"/>
        <v>2</v>
      </c>
      <c r="D259" s="8">
        <f t="shared" si="266"/>
        <v>26</v>
      </c>
      <c r="E259" s="16">
        <f t="shared" si="267"/>
        <v>3639.4017172199674</v>
      </c>
      <c r="F259" s="13">
        <f t="shared" si="268"/>
        <v>0.88865314908474891</v>
      </c>
      <c r="G259" s="13">
        <f t="shared" si="269"/>
        <v>0.45857996099018439</v>
      </c>
      <c r="H259" s="13">
        <f t="shared" si="270"/>
        <v>0.57940883875648197</v>
      </c>
      <c r="I259" s="13">
        <f t="shared" si="271"/>
        <v>0.81503705288217732</v>
      </c>
      <c r="K259" s="13">
        <f t="shared" si="272"/>
        <v>1</v>
      </c>
      <c r="L259" s="13">
        <f t="shared" si="273"/>
        <v>0</v>
      </c>
      <c r="M259" s="13">
        <f t="shared" si="335"/>
        <v>1</v>
      </c>
      <c r="N259" s="16">
        <f t="shared" si="310"/>
        <v>0</v>
      </c>
      <c r="O259" s="17">
        <f t="shared" si="274"/>
        <v>0</v>
      </c>
      <c r="P259" s="16">
        <f t="shared" si="275"/>
        <v>0</v>
      </c>
      <c r="R259" s="13">
        <f t="shared" si="311"/>
        <v>1</v>
      </c>
      <c r="S259" s="13">
        <f t="shared" si="312"/>
        <v>0</v>
      </c>
      <c r="T259" s="13">
        <f t="shared" si="276"/>
        <v>1</v>
      </c>
      <c r="U259" s="16">
        <f t="shared" si="277"/>
        <v>0</v>
      </c>
      <c r="V259" s="17">
        <f t="shared" si="278"/>
        <v>0</v>
      </c>
      <c r="W259" s="16">
        <f t="shared" si="279"/>
        <v>0</v>
      </c>
      <c r="Y259" s="13">
        <f t="shared" si="313"/>
        <v>1</v>
      </c>
      <c r="Z259" s="13">
        <f t="shared" si="314"/>
        <v>0</v>
      </c>
      <c r="AA259" s="13">
        <f t="shared" si="255"/>
        <v>1</v>
      </c>
      <c r="AB259" s="16">
        <f t="shared" si="280"/>
        <v>0</v>
      </c>
      <c r="AC259" s="17">
        <f t="shared" si="281"/>
        <v>0</v>
      </c>
      <c r="AD259" s="16">
        <f t="shared" si="282"/>
        <v>0</v>
      </c>
      <c r="AF259" s="13">
        <f t="shared" si="315"/>
        <v>1</v>
      </c>
      <c r="AG259" s="13">
        <f t="shared" si="316"/>
        <v>0</v>
      </c>
      <c r="AH259" s="13">
        <f t="shared" si="256"/>
        <v>1</v>
      </c>
      <c r="AI259" s="16">
        <f t="shared" si="283"/>
        <v>0</v>
      </c>
      <c r="AJ259" s="17">
        <f t="shared" si="284"/>
        <v>0</v>
      </c>
      <c r="AK259" s="16">
        <f t="shared" si="285"/>
        <v>0</v>
      </c>
      <c r="AM259" s="13">
        <f t="shared" si="317"/>
        <v>1</v>
      </c>
      <c r="AN259" s="13">
        <f t="shared" si="318"/>
        <v>0</v>
      </c>
      <c r="AO259" s="13">
        <f t="shared" si="257"/>
        <v>1</v>
      </c>
      <c r="AP259" s="16">
        <f t="shared" si="286"/>
        <v>0</v>
      </c>
      <c r="AQ259" s="17">
        <f t="shared" si="287"/>
        <v>0</v>
      </c>
      <c r="AR259" s="16">
        <f t="shared" si="288"/>
        <v>0</v>
      </c>
      <c r="AT259" s="13">
        <f t="shared" si="319"/>
        <v>1</v>
      </c>
      <c r="AU259" s="13">
        <f t="shared" si="320"/>
        <v>0</v>
      </c>
      <c r="AV259" s="13">
        <f t="shared" si="258"/>
        <v>1</v>
      </c>
      <c r="AW259" s="16">
        <f t="shared" si="289"/>
        <v>0</v>
      </c>
      <c r="AX259" s="17">
        <f t="shared" si="290"/>
        <v>0</v>
      </c>
      <c r="AY259" s="16">
        <f t="shared" si="291"/>
        <v>0</v>
      </c>
      <c r="BA259" s="13">
        <f t="shared" si="321"/>
        <v>1</v>
      </c>
      <c r="BB259" s="13">
        <f t="shared" si="322"/>
        <v>0</v>
      </c>
      <c r="BC259" s="13">
        <f t="shared" si="259"/>
        <v>1</v>
      </c>
      <c r="BD259" s="16">
        <f t="shared" si="292"/>
        <v>0</v>
      </c>
      <c r="BE259" s="17">
        <f t="shared" si="293"/>
        <v>0</v>
      </c>
      <c r="BF259" s="16">
        <f t="shared" si="294"/>
        <v>0</v>
      </c>
      <c r="BH259" s="13">
        <f t="shared" si="323"/>
        <v>1</v>
      </c>
      <c r="BI259" s="13">
        <f t="shared" si="324"/>
        <v>0</v>
      </c>
      <c r="BJ259" s="13">
        <f t="shared" si="260"/>
        <v>1</v>
      </c>
      <c r="BK259" s="16">
        <f t="shared" si="295"/>
        <v>0</v>
      </c>
      <c r="BL259" s="17">
        <f t="shared" si="296"/>
        <v>0</v>
      </c>
      <c r="BM259" s="16">
        <f t="shared" si="297"/>
        <v>0</v>
      </c>
      <c r="BO259" s="13">
        <f t="shared" si="325"/>
        <v>1</v>
      </c>
      <c r="BP259" s="13">
        <f t="shared" si="326"/>
        <v>0</v>
      </c>
      <c r="BQ259" s="13">
        <f t="shared" si="261"/>
        <v>1</v>
      </c>
      <c r="BR259" s="16">
        <f t="shared" si="298"/>
        <v>0</v>
      </c>
      <c r="BS259" s="17">
        <f t="shared" si="299"/>
        <v>0</v>
      </c>
      <c r="BT259" s="16">
        <f t="shared" si="300"/>
        <v>0</v>
      </c>
      <c r="BV259" s="13">
        <f t="shared" si="327"/>
        <v>1</v>
      </c>
      <c r="BW259" s="13">
        <f t="shared" si="328"/>
        <v>0</v>
      </c>
      <c r="BX259" s="13">
        <f t="shared" si="262"/>
        <v>1</v>
      </c>
      <c r="BY259" s="16">
        <f t="shared" si="301"/>
        <v>0</v>
      </c>
      <c r="BZ259" s="17">
        <f t="shared" si="302"/>
        <v>0</v>
      </c>
      <c r="CA259" s="16">
        <f t="shared" si="303"/>
        <v>0</v>
      </c>
      <c r="CC259" s="13">
        <f t="shared" si="329"/>
        <v>1</v>
      </c>
      <c r="CD259" s="13">
        <f t="shared" si="330"/>
        <v>0</v>
      </c>
      <c r="CE259" s="13">
        <f t="shared" si="263"/>
        <v>1</v>
      </c>
      <c r="CF259" s="16">
        <f t="shared" si="304"/>
        <v>0</v>
      </c>
      <c r="CG259" s="17">
        <f t="shared" si="305"/>
        <v>0</v>
      </c>
      <c r="CH259" s="16">
        <f t="shared" si="306"/>
        <v>0</v>
      </c>
      <c r="CJ259" s="13">
        <f t="shared" si="331"/>
        <v>1</v>
      </c>
      <c r="CK259" s="13">
        <f t="shared" si="332"/>
        <v>0</v>
      </c>
      <c r="CL259" s="13">
        <f t="shared" si="264"/>
        <v>1</v>
      </c>
      <c r="CM259" s="16">
        <f t="shared" si="307"/>
        <v>0</v>
      </c>
      <c r="CN259" s="17">
        <f t="shared" si="308"/>
        <v>0</v>
      </c>
      <c r="CO259" s="16">
        <f t="shared" si="309"/>
        <v>0</v>
      </c>
      <c r="CQ259" s="16">
        <f t="shared" si="333"/>
        <v>0</v>
      </c>
      <c r="CR259" s="16">
        <f>CQ259-ROUNDDOWN(コマンド生成ツール!$D$25,0)</f>
        <v>0</v>
      </c>
      <c r="CS259" s="16">
        <v>8</v>
      </c>
    </row>
    <row r="260" spans="2:97" x14ac:dyDescent="0.15">
      <c r="B260" s="8">
        <f t="shared" si="334"/>
        <v>227</v>
      </c>
      <c r="C260" s="8">
        <f t="shared" si="265"/>
        <v>2</v>
      </c>
      <c r="D260" s="8">
        <f t="shared" si="266"/>
        <v>27</v>
      </c>
      <c r="E260" s="16">
        <f t="shared" si="267"/>
        <v>3724.1742733257352</v>
      </c>
      <c r="F260" s="13">
        <f t="shared" si="268"/>
        <v>0.88350981612582702</v>
      </c>
      <c r="G260" s="13">
        <f t="shared" si="269"/>
        <v>0.46841264373339386</v>
      </c>
      <c r="H260" s="13">
        <f t="shared" si="270"/>
        <v>0.5611791903813852</v>
      </c>
      <c r="I260" s="13">
        <f t="shared" si="271"/>
        <v>0.82769433747180665</v>
      </c>
      <c r="K260" s="13">
        <f t="shared" si="272"/>
        <v>1</v>
      </c>
      <c r="L260" s="13">
        <f t="shared" si="273"/>
        <v>0</v>
      </c>
      <c r="M260" s="13">
        <f t="shared" si="335"/>
        <v>1</v>
      </c>
      <c r="N260" s="16">
        <f t="shared" si="310"/>
        <v>0</v>
      </c>
      <c r="O260" s="17">
        <f t="shared" si="274"/>
        <v>0</v>
      </c>
      <c r="P260" s="16">
        <f t="shared" si="275"/>
        <v>0</v>
      </c>
      <c r="R260" s="13">
        <f t="shared" si="311"/>
        <v>1</v>
      </c>
      <c r="S260" s="13">
        <f t="shared" si="312"/>
        <v>0</v>
      </c>
      <c r="T260" s="13">
        <f t="shared" si="276"/>
        <v>1</v>
      </c>
      <c r="U260" s="16">
        <f t="shared" si="277"/>
        <v>0</v>
      </c>
      <c r="V260" s="17">
        <f t="shared" si="278"/>
        <v>0</v>
      </c>
      <c r="W260" s="16">
        <f t="shared" si="279"/>
        <v>0</v>
      </c>
      <c r="Y260" s="13">
        <f t="shared" si="313"/>
        <v>1</v>
      </c>
      <c r="Z260" s="13">
        <f t="shared" si="314"/>
        <v>0</v>
      </c>
      <c r="AA260" s="13">
        <f t="shared" si="255"/>
        <v>1</v>
      </c>
      <c r="AB260" s="16">
        <f t="shared" si="280"/>
        <v>0</v>
      </c>
      <c r="AC260" s="17">
        <f t="shared" si="281"/>
        <v>0</v>
      </c>
      <c r="AD260" s="16">
        <f t="shared" si="282"/>
        <v>0</v>
      </c>
      <c r="AF260" s="13">
        <f t="shared" si="315"/>
        <v>1</v>
      </c>
      <c r="AG260" s="13">
        <f t="shared" si="316"/>
        <v>0</v>
      </c>
      <c r="AH260" s="13">
        <f t="shared" si="256"/>
        <v>1</v>
      </c>
      <c r="AI260" s="16">
        <f t="shared" si="283"/>
        <v>0</v>
      </c>
      <c r="AJ260" s="17">
        <f t="shared" si="284"/>
        <v>0</v>
      </c>
      <c r="AK260" s="16">
        <f t="shared" si="285"/>
        <v>0</v>
      </c>
      <c r="AM260" s="13">
        <f t="shared" si="317"/>
        <v>1</v>
      </c>
      <c r="AN260" s="13">
        <f t="shared" si="318"/>
        <v>0</v>
      </c>
      <c r="AO260" s="13">
        <f t="shared" si="257"/>
        <v>1</v>
      </c>
      <c r="AP260" s="16">
        <f t="shared" si="286"/>
        <v>0</v>
      </c>
      <c r="AQ260" s="17">
        <f t="shared" si="287"/>
        <v>0</v>
      </c>
      <c r="AR260" s="16">
        <f t="shared" si="288"/>
        <v>0</v>
      </c>
      <c r="AT260" s="13">
        <f t="shared" si="319"/>
        <v>1</v>
      </c>
      <c r="AU260" s="13">
        <f t="shared" si="320"/>
        <v>0</v>
      </c>
      <c r="AV260" s="13">
        <f t="shared" si="258"/>
        <v>1</v>
      </c>
      <c r="AW260" s="16">
        <f t="shared" si="289"/>
        <v>0</v>
      </c>
      <c r="AX260" s="17">
        <f t="shared" si="290"/>
        <v>0</v>
      </c>
      <c r="AY260" s="16">
        <f t="shared" si="291"/>
        <v>0</v>
      </c>
      <c r="BA260" s="13">
        <f t="shared" si="321"/>
        <v>1</v>
      </c>
      <c r="BB260" s="13">
        <f t="shared" si="322"/>
        <v>0</v>
      </c>
      <c r="BC260" s="13">
        <f t="shared" si="259"/>
        <v>1</v>
      </c>
      <c r="BD260" s="16">
        <f t="shared" si="292"/>
        <v>0</v>
      </c>
      <c r="BE260" s="17">
        <f t="shared" si="293"/>
        <v>0</v>
      </c>
      <c r="BF260" s="16">
        <f t="shared" si="294"/>
        <v>0</v>
      </c>
      <c r="BH260" s="13">
        <f t="shared" si="323"/>
        <v>1</v>
      </c>
      <c r="BI260" s="13">
        <f t="shared" si="324"/>
        <v>0</v>
      </c>
      <c r="BJ260" s="13">
        <f t="shared" si="260"/>
        <v>1</v>
      </c>
      <c r="BK260" s="16">
        <f t="shared" si="295"/>
        <v>0</v>
      </c>
      <c r="BL260" s="17">
        <f t="shared" si="296"/>
        <v>0</v>
      </c>
      <c r="BM260" s="16">
        <f t="shared" si="297"/>
        <v>0</v>
      </c>
      <c r="BO260" s="13">
        <f t="shared" si="325"/>
        <v>1</v>
      </c>
      <c r="BP260" s="13">
        <f t="shared" si="326"/>
        <v>0</v>
      </c>
      <c r="BQ260" s="13">
        <f t="shared" si="261"/>
        <v>1</v>
      </c>
      <c r="BR260" s="16">
        <f t="shared" si="298"/>
        <v>0</v>
      </c>
      <c r="BS260" s="17">
        <f t="shared" si="299"/>
        <v>0</v>
      </c>
      <c r="BT260" s="16">
        <f t="shared" si="300"/>
        <v>0</v>
      </c>
      <c r="BV260" s="13">
        <f t="shared" si="327"/>
        <v>1</v>
      </c>
      <c r="BW260" s="13">
        <f t="shared" si="328"/>
        <v>0</v>
      </c>
      <c r="BX260" s="13">
        <f t="shared" si="262"/>
        <v>1</v>
      </c>
      <c r="BY260" s="16">
        <f t="shared" si="301"/>
        <v>0</v>
      </c>
      <c r="BZ260" s="17">
        <f t="shared" si="302"/>
        <v>0</v>
      </c>
      <c r="CA260" s="16">
        <f t="shared" si="303"/>
        <v>0</v>
      </c>
      <c r="CC260" s="13">
        <f t="shared" si="329"/>
        <v>1</v>
      </c>
      <c r="CD260" s="13">
        <f t="shared" si="330"/>
        <v>0</v>
      </c>
      <c r="CE260" s="13">
        <f t="shared" si="263"/>
        <v>1</v>
      </c>
      <c r="CF260" s="16">
        <f t="shared" si="304"/>
        <v>0</v>
      </c>
      <c r="CG260" s="17">
        <f t="shared" si="305"/>
        <v>0</v>
      </c>
      <c r="CH260" s="16">
        <f t="shared" si="306"/>
        <v>0</v>
      </c>
      <c r="CJ260" s="13">
        <f t="shared" si="331"/>
        <v>1</v>
      </c>
      <c r="CK260" s="13">
        <f t="shared" si="332"/>
        <v>0</v>
      </c>
      <c r="CL260" s="13">
        <f t="shared" si="264"/>
        <v>1</v>
      </c>
      <c r="CM260" s="16">
        <f t="shared" si="307"/>
        <v>0</v>
      </c>
      <c r="CN260" s="17">
        <f t="shared" si="308"/>
        <v>0</v>
      </c>
      <c r="CO260" s="16">
        <f t="shared" si="309"/>
        <v>0</v>
      </c>
      <c r="CQ260" s="16">
        <f t="shared" si="333"/>
        <v>0</v>
      </c>
      <c r="CR260" s="16">
        <f>CQ260-ROUNDDOWN(コマンド生成ツール!$D$25,0)</f>
        <v>0</v>
      </c>
      <c r="CS260" s="16">
        <v>8</v>
      </c>
    </row>
    <row r="261" spans="2:97" x14ac:dyDescent="0.15">
      <c r="B261" s="8">
        <f t="shared" si="334"/>
        <v>228</v>
      </c>
      <c r="C261" s="8">
        <f t="shared" si="265"/>
        <v>2</v>
      </c>
      <c r="D261" s="8">
        <f t="shared" si="266"/>
        <v>28</v>
      </c>
      <c r="E261" s="16">
        <f t="shared" si="267"/>
        <v>3810.9214359264947</v>
      </c>
      <c r="F261" s="13">
        <f t="shared" si="268"/>
        <v>0.87813406264940452</v>
      </c>
      <c r="G261" s="13">
        <f t="shared" si="269"/>
        <v>0.47841464025973512</v>
      </c>
      <c r="H261" s="13">
        <f t="shared" si="270"/>
        <v>0.54223886397029653</v>
      </c>
      <c r="I261" s="13">
        <f t="shared" si="271"/>
        <v>0.84022438336446903</v>
      </c>
      <c r="K261" s="13">
        <f t="shared" si="272"/>
        <v>1</v>
      </c>
      <c r="L261" s="13">
        <f t="shared" si="273"/>
        <v>0</v>
      </c>
      <c r="M261" s="13">
        <f t="shared" si="335"/>
        <v>1</v>
      </c>
      <c r="N261" s="16">
        <f t="shared" si="310"/>
        <v>0</v>
      </c>
      <c r="O261" s="17">
        <f t="shared" si="274"/>
        <v>0</v>
      </c>
      <c r="P261" s="16">
        <f t="shared" si="275"/>
        <v>0</v>
      </c>
      <c r="R261" s="13">
        <f t="shared" si="311"/>
        <v>1</v>
      </c>
      <c r="S261" s="13">
        <f t="shared" si="312"/>
        <v>0</v>
      </c>
      <c r="T261" s="13">
        <f t="shared" si="276"/>
        <v>1</v>
      </c>
      <c r="U261" s="16">
        <f t="shared" si="277"/>
        <v>0</v>
      </c>
      <c r="V261" s="17">
        <f t="shared" si="278"/>
        <v>0</v>
      </c>
      <c r="W261" s="16">
        <f t="shared" si="279"/>
        <v>0</v>
      </c>
      <c r="Y261" s="13">
        <f t="shared" si="313"/>
        <v>1</v>
      </c>
      <c r="Z261" s="13">
        <f t="shared" si="314"/>
        <v>0</v>
      </c>
      <c r="AA261" s="13">
        <f t="shared" si="255"/>
        <v>1</v>
      </c>
      <c r="AB261" s="16">
        <f t="shared" si="280"/>
        <v>0</v>
      </c>
      <c r="AC261" s="17">
        <f t="shared" si="281"/>
        <v>0</v>
      </c>
      <c r="AD261" s="16">
        <f t="shared" si="282"/>
        <v>0</v>
      </c>
      <c r="AF261" s="13">
        <f t="shared" si="315"/>
        <v>1</v>
      </c>
      <c r="AG261" s="13">
        <f t="shared" si="316"/>
        <v>0</v>
      </c>
      <c r="AH261" s="13">
        <f t="shared" si="256"/>
        <v>1</v>
      </c>
      <c r="AI261" s="16">
        <f t="shared" si="283"/>
        <v>0</v>
      </c>
      <c r="AJ261" s="17">
        <f t="shared" si="284"/>
        <v>0</v>
      </c>
      <c r="AK261" s="16">
        <f t="shared" si="285"/>
        <v>0</v>
      </c>
      <c r="AM261" s="13">
        <f t="shared" si="317"/>
        <v>1</v>
      </c>
      <c r="AN261" s="13">
        <f t="shared" si="318"/>
        <v>0</v>
      </c>
      <c r="AO261" s="13">
        <f t="shared" si="257"/>
        <v>1</v>
      </c>
      <c r="AP261" s="16">
        <f t="shared" si="286"/>
        <v>0</v>
      </c>
      <c r="AQ261" s="17">
        <f t="shared" si="287"/>
        <v>0</v>
      </c>
      <c r="AR261" s="16">
        <f t="shared" si="288"/>
        <v>0</v>
      </c>
      <c r="AT261" s="13">
        <f t="shared" si="319"/>
        <v>1</v>
      </c>
      <c r="AU261" s="13">
        <f t="shared" si="320"/>
        <v>0</v>
      </c>
      <c r="AV261" s="13">
        <f t="shared" si="258"/>
        <v>1</v>
      </c>
      <c r="AW261" s="16">
        <f t="shared" si="289"/>
        <v>0</v>
      </c>
      <c r="AX261" s="17">
        <f t="shared" si="290"/>
        <v>0</v>
      </c>
      <c r="AY261" s="16">
        <f t="shared" si="291"/>
        <v>0</v>
      </c>
      <c r="BA261" s="13">
        <f t="shared" si="321"/>
        <v>1</v>
      </c>
      <c r="BB261" s="13">
        <f t="shared" si="322"/>
        <v>0</v>
      </c>
      <c r="BC261" s="13">
        <f t="shared" si="259"/>
        <v>1</v>
      </c>
      <c r="BD261" s="16">
        <f t="shared" si="292"/>
        <v>0</v>
      </c>
      <c r="BE261" s="17">
        <f t="shared" si="293"/>
        <v>0</v>
      </c>
      <c r="BF261" s="16">
        <f t="shared" si="294"/>
        <v>0</v>
      </c>
      <c r="BH261" s="13">
        <f t="shared" si="323"/>
        <v>1</v>
      </c>
      <c r="BI261" s="13">
        <f t="shared" si="324"/>
        <v>0</v>
      </c>
      <c r="BJ261" s="13">
        <f t="shared" si="260"/>
        <v>1</v>
      </c>
      <c r="BK261" s="16">
        <f t="shared" si="295"/>
        <v>0</v>
      </c>
      <c r="BL261" s="17">
        <f t="shared" si="296"/>
        <v>0</v>
      </c>
      <c r="BM261" s="16">
        <f t="shared" si="297"/>
        <v>0</v>
      </c>
      <c r="BO261" s="13">
        <f t="shared" si="325"/>
        <v>1</v>
      </c>
      <c r="BP261" s="13">
        <f t="shared" si="326"/>
        <v>0</v>
      </c>
      <c r="BQ261" s="13">
        <f t="shared" si="261"/>
        <v>1</v>
      </c>
      <c r="BR261" s="16">
        <f t="shared" si="298"/>
        <v>0</v>
      </c>
      <c r="BS261" s="17">
        <f t="shared" si="299"/>
        <v>0</v>
      </c>
      <c r="BT261" s="16">
        <f t="shared" si="300"/>
        <v>0</v>
      </c>
      <c r="BV261" s="13">
        <f t="shared" si="327"/>
        <v>1</v>
      </c>
      <c r="BW261" s="13">
        <f t="shared" si="328"/>
        <v>0</v>
      </c>
      <c r="BX261" s="13">
        <f t="shared" si="262"/>
        <v>1</v>
      </c>
      <c r="BY261" s="16">
        <f t="shared" si="301"/>
        <v>0</v>
      </c>
      <c r="BZ261" s="17">
        <f t="shared" si="302"/>
        <v>0</v>
      </c>
      <c r="CA261" s="16">
        <f t="shared" si="303"/>
        <v>0</v>
      </c>
      <c r="CC261" s="13">
        <f t="shared" si="329"/>
        <v>1</v>
      </c>
      <c r="CD261" s="13">
        <f t="shared" si="330"/>
        <v>0</v>
      </c>
      <c r="CE261" s="13">
        <f t="shared" si="263"/>
        <v>1</v>
      </c>
      <c r="CF261" s="16">
        <f t="shared" si="304"/>
        <v>0</v>
      </c>
      <c r="CG261" s="17">
        <f t="shared" si="305"/>
        <v>0</v>
      </c>
      <c r="CH261" s="16">
        <f t="shared" si="306"/>
        <v>0</v>
      </c>
      <c r="CJ261" s="13">
        <f t="shared" si="331"/>
        <v>1</v>
      </c>
      <c r="CK261" s="13">
        <f t="shared" si="332"/>
        <v>0</v>
      </c>
      <c r="CL261" s="13">
        <f t="shared" si="264"/>
        <v>1</v>
      </c>
      <c r="CM261" s="16">
        <f t="shared" si="307"/>
        <v>0</v>
      </c>
      <c r="CN261" s="17">
        <f t="shared" si="308"/>
        <v>0</v>
      </c>
      <c r="CO261" s="16">
        <f t="shared" si="309"/>
        <v>0</v>
      </c>
      <c r="CQ261" s="16">
        <f t="shared" si="333"/>
        <v>0</v>
      </c>
      <c r="CR261" s="16">
        <f>CQ261-ROUNDDOWN(コマンド生成ツール!$D$25,0)</f>
        <v>0</v>
      </c>
      <c r="CS261" s="16">
        <v>8</v>
      </c>
    </row>
    <row r="262" spans="2:97" x14ac:dyDescent="0.15">
      <c r="B262" s="8">
        <f t="shared" si="334"/>
        <v>229</v>
      </c>
      <c r="C262" s="8">
        <f t="shared" si="265"/>
        <v>2</v>
      </c>
      <c r="D262" s="8">
        <f t="shared" si="266"/>
        <v>29</v>
      </c>
      <c r="E262" s="16">
        <f t="shared" si="267"/>
        <v>3899.6891995160909</v>
      </c>
      <c r="F262" s="13">
        <f t="shared" si="268"/>
        <v>0.87251588526497093</v>
      </c>
      <c r="G262" s="13">
        <f t="shared" si="269"/>
        <v>0.48858574473707689</v>
      </c>
      <c r="H262" s="13">
        <f t="shared" si="270"/>
        <v>0.52256794007943186</v>
      </c>
      <c r="I262" s="13">
        <f t="shared" si="271"/>
        <v>0.85259764719423148</v>
      </c>
      <c r="K262" s="13">
        <f t="shared" si="272"/>
        <v>1</v>
      </c>
      <c r="L262" s="13">
        <f t="shared" si="273"/>
        <v>0</v>
      </c>
      <c r="M262" s="13">
        <f t="shared" si="335"/>
        <v>1</v>
      </c>
      <c r="N262" s="16">
        <f t="shared" si="310"/>
        <v>0</v>
      </c>
      <c r="O262" s="17">
        <f t="shared" si="274"/>
        <v>0</v>
      </c>
      <c r="P262" s="16">
        <f t="shared" si="275"/>
        <v>0</v>
      </c>
      <c r="R262" s="13">
        <f t="shared" si="311"/>
        <v>1</v>
      </c>
      <c r="S262" s="13">
        <f t="shared" si="312"/>
        <v>0</v>
      </c>
      <c r="T262" s="13">
        <f t="shared" si="276"/>
        <v>1</v>
      </c>
      <c r="U262" s="16">
        <f t="shared" si="277"/>
        <v>0</v>
      </c>
      <c r="V262" s="17">
        <f t="shared" si="278"/>
        <v>0</v>
      </c>
      <c r="W262" s="16">
        <f t="shared" si="279"/>
        <v>0</v>
      </c>
      <c r="Y262" s="13">
        <f t="shared" si="313"/>
        <v>1</v>
      </c>
      <c r="Z262" s="13">
        <f t="shared" si="314"/>
        <v>0</v>
      </c>
      <c r="AA262" s="13">
        <f t="shared" si="255"/>
        <v>1</v>
      </c>
      <c r="AB262" s="16">
        <f t="shared" si="280"/>
        <v>0</v>
      </c>
      <c r="AC262" s="17">
        <f t="shared" si="281"/>
        <v>0</v>
      </c>
      <c r="AD262" s="16">
        <f t="shared" si="282"/>
        <v>0</v>
      </c>
      <c r="AF262" s="13">
        <f t="shared" si="315"/>
        <v>1</v>
      </c>
      <c r="AG262" s="13">
        <f t="shared" si="316"/>
        <v>0</v>
      </c>
      <c r="AH262" s="13">
        <f t="shared" si="256"/>
        <v>1</v>
      </c>
      <c r="AI262" s="16">
        <f t="shared" si="283"/>
        <v>0</v>
      </c>
      <c r="AJ262" s="17">
        <f t="shared" si="284"/>
        <v>0</v>
      </c>
      <c r="AK262" s="16">
        <f t="shared" si="285"/>
        <v>0</v>
      </c>
      <c r="AM262" s="13">
        <f t="shared" si="317"/>
        <v>1</v>
      </c>
      <c r="AN262" s="13">
        <f t="shared" si="318"/>
        <v>0</v>
      </c>
      <c r="AO262" s="13">
        <f t="shared" si="257"/>
        <v>1</v>
      </c>
      <c r="AP262" s="16">
        <f t="shared" si="286"/>
        <v>0</v>
      </c>
      <c r="AQ262" s="17">
        <f t="shared" si="287"/>
        <v>0</v>
      </c>
      <c r="AR262" s="16">
        <f t="shared" si="288"/>
        <v>0</v>
      </c>
      <c r="AT262" s="13">
        <f t="shared" si="319"/>
        <v>1</v>
      </c>
      <c r="AU262" s="13">
        <f t="shared" si="320"/>
        <v>0</v>
      </c>
      <c r="AV262" s="13">
        <f t="shared" si="258"/>
        <v>1</v>
      </c>
      <c r="AW262" s="16">
        <f t="shared" si="289"/>
        <v>0</v>
      </c>
      <c r="AX262" s="17">
        <f t="shared" si="290"/>
        <v>0</v>
      </c>
      <c r="AY262" s="16">
        <f t="shared" si="291"/>
        <v>0</v>
      </c>
      <c r="BA262" s="13">
        <f t="shared" si="321"/>
        <v>1</v>
      </c>
      <c r="BB262" s="13">
        <f t="shared" si="322"/>
        <v>0</v>
      </c>
      <c r="BC262" s="13">
        <f t="shared" si="259"/>
        <v>1</v>
      </c>
      <c r="BD262" s="16">
        <f t="shared" si="292"/>
        <v>0</v>
      </c>
      <c r="BE262" s="17">
        <f t="shared" si="293"/>
        <v>0</v>
      </c>
      <c r="BF262" s="16">
        <f t="shared" si="294"/>
        <v>0</v>
      </c>
      <c r="BH262" s="13">
        <f t="shared" si="323"/>
        <v>1</v>
      </c>
      <c r="BI262" s="13">
        <f t="shared" si="324"/>
        <v>0</v>
      </c>
      <c r="BJ262" s="13">
        <f t="shared" si="260"/>
        <v>1</v>
      </c>
      <c r="BK262" s="16">
        <f t="shared" si="295"/>
        <v>0</v>
      </c>
      <c r="BL262" s="17">
        <f t="shared" si="296"/>
        <v>0</v>
      </c>
      <c r="BM262" s="16">
        <f t="shared" si="297"/>
        <v>0</v>
      </c>
      <c r="BO262" s="13">
        <f t="shared" si="325"/>
        <v>1</v>
      </c>
      <c r="BP262" s="13">
        <f t="shared" si="326"/>
        <v>0</v>
      </c>
      <c r="BQ262" s="13">
        <f t="shared" si="261"/>
        <v>1</v>
      </c>
      <c r="BR262" s="16">
        <f t="shared" si="298"/>
        <v>0</v>
      </c>
      <c r="BS262" s="17">
        <f t="shared" si="299"/>
        <v>0</v>
      </c>
      <c r="BT262" s="16">
        <f t="shared" si="300"/>
        <v>0</v>
      </c>
      <c r="BV262" s="13">
        <f t="shared" si="327"/>
        <v>1</v>
      </c>
      <c r="BW262" s="13">
        <f t="shared" si="328"/>
        <v>0</v>
      </c>
      <c r="BX262" s="13">
        <f t="shared" si="262"/>
        <v>1</v>
      </c>
      <c r="BY262" s="16">
        <f t="shared" si="301"/>
        <v>0</v>
      </c>
      <c r="BZ262" s="17">
        <f t="shared" si="302"/>
        <v>0</v>
      </c>
      <c r="CA262" s="16">
        <f t="shared" si="303"/>
        <v>0</v>
      </c>
      <c r="CC262" s="13">
        <f t="shared" si="329"/>
        <v>1</v>
      </c>
      <c r="CD262" s="13">
        <f t="shared" si="330"/>
        <v>0</v>
      </c>
      <c r="CE262" s="13">
        <f t="shared" si="263"/>
        <v>1</v>
      </c>
      <c r="CF262" s="16">
        <f t="shared" si="304"/>
        <v>0</v>
      </c>
      <c r="CG262" s="17">
        <f t="shared" si="305"/>
        <v>0</v>
      </c>
      <c r="CH262" s="16">
        <f t="shared" si="306"/>
        <v>0</v>
      </c>
      <c r="CJ262" s="13">
        <f t="shared" si="331"/>
        <v>1</v>
      </c>
      <c r="CK262" s="13">
        <f t="shared" si="332"/>
        <v>0</v>
      </c>
      <c r="CL262" s="13">
        <f t="shared" si="264"/>
        <v>1</v>
      </c>
      <c r="CM262" s="16">
        <f t="shared" si="307"/>
        <v>0</v>
      </c>
      <c r="CN262" s="17">
        <f t="shared" si="308"/>
        <v>0</v>
      </c>
      <c r="CO262" s="16">
        <f t="shared" si="309"/>
        <v>0</v>
      </c>
      <c r="CQ262" s="16">
        <f t="shared" si="333"/>
        <v>0</v>
      </c>
      <c r="CR262" s="16">
        <f>CQ262-ROUNDDOWN(コマンド生成ツール!$D$25,0)</f>
        <v>0</v>
      </c>
      <c r="CS262" s="16">
        <v>8</v>
      </c>
    </row>
    <row r="263" spans="2:97" x14ac:dyDescent="0.15">
      <c r="B263" s="8">
        <f t="shared" si="334"/>
        <v>230</v>
      </c>
      <c r="C263" s="8">
        <f t="shared" si="265"/>
        <v>2</v>
      </c>
      <c r="D263" s="8">
        <f t="shared" si="266"/>
        <v>30</v>
      </c>
      <c r="E263" s="16">
        <f t="shared" si="267"/>
        <v>3990.5246299377595</v>
      </c>
      <c r="F263" s="13">
        <f t="shared" si="268"/>
        <v>0.86664489899860098</v>
      </c>
      <c r="G263" s="13">
        <f t="shared" si="269"/>
        <v>0.49892546441297697</v>
      </c>
      <c r="H263" s="13">
        <f t="shared" si="270"/>
        <v>0.50214676192059049</v>
      </c>
      <c r="I263" s="13">
        <f t="shared" si="271"/>
        <v>0.86478241742802897</v>
      </c>
      <c r="K263" s="13">
        <f t="shared" si="272"/>
        <v>1</v>
      </c>
      <c r="L263" s="13">
        <f t="shared" si="273"/>
        <v>0</v>
      </c>
      <c r="M263" s="13">
        <f t="shared" si="335"/>
        <v>1</v>
      </c>
      <c r="N263" s="16">
        <f t="shared" si="310"/>
        <v>0</v>
      </c>
      <c r="O263" s="17">
        <f t="shared" si="274"/>
        <v>0</v>
      </c>
      <c r="P263" s="16">
        <f t="shared" si="275"/>
        <v>0</v>
      </c>
      <c r="R263" s="13">
        <f t="shared" si="311"/>
        <v>1</v>
      </c>
      <c r="S263" s="13">
        <f t="shared" si="312"/>
        <v>0</v>
      </c>
      <c r="T263" s="13">
        <f t="shared" si="276"/>
        <v>1</v>
      </c>
      <c r="U263" s="16">
        <f t="shared" si="277"/>
        <v>0</v>
      </c>
      <c r="V263" s="17">
        <f t="shared" si="278"/>
        <v>0</v>
      </c>
      <c r="W263" s="16">
        <f t="shared" si="279"/>
        <v>0</v>
      </c>
      <c r="Y263" s="13">
        <f t="shared" si="313"/>
        <v>1</v>
      </c>
      <c r="Z263" s="13">
        <f t="shared" si="314"/>
        <v>0</v>
      </c>
      <c r="AA263" s="13">
        <f t="shared" si="255"/>
        <v>1</v>
      </c>
      <c r="AB263" s="16">
        <f t="shared" si="280"/>
        <v>0</v>
      </c>
      <c r="AC263" s="17">
        <f t="shared" si="281"/>
        <v>0</v>
      </c>
      <c r="AD263" s="16">
        <f t="shared" si="282"/>
        <v>0</v>
      </c>
      <c r="AF263" s="13">
        <f t="shared" si="315"/>
        <v>1</v>
      </c>
      <c r="AG263" s="13">
        <f t="shared" si="316"/>
        <v>0</v>
      </c>
      <c r="AH263" s="13">
        <f t="shared" si="256"/>
        <v>1</v>
      </c>
      <c r="AI263" s="16">
        <f t="shared" si="283"/>
        <v>0</v>
      </c>
      <c r="AJ263" s="17">
        <f t="shared" si="284"/>
        <v>0</v>
      </c>
      <c r="AK263" s="16">
        <f t="shared" si="285"/>
        <v>0</v>
      </c>
      <c r="AM263" s="13">
        <f t="shared" si="317"/>
        <v>1</v>
      </c>
      <c r="AN263" s="13">
        <f t="shared" si="318"/>
        <v>0</v>
      </c>
      <c r="AO263" s="13">
        <f t="shared" si="257"/>
        <v>1</v>
      </c>
      <c r="AP263" s="16">
        <f t="shared" si="286"/>
        <v>0</v>
      </c>
      <c r="AQ263" s="17">
        <f t="shared" si="287"/>
        <v>0</v>
      </c>
      <c r="AR263" s="16">
        <f t="shared" si="288"/>
        <v>0</v>
      </c>
      <c r="AT263" s="13">
        <f t="shared" si="319"/>
        <v>1</v>
      </c>
      <c r="AU263" s="13">
        <f t="shared" si="320"/>
        <v>0</v>
      </c>
      <c r="AV263" s="13">
        <f t="shared" si="258"/>
        <v>1</v>
      </c>
      <c r="AW263" s="16">
        <f t="shared" si="289"/>
        <v>0</v>
      </c>
      <c r="AX263" s="17">
        <f t="shared" si="290"/>
        <v>0</v>
      </c>
      <c r="AY263" s="16">
        <f t="shared" si="291"/>
        <v>0</v>
      </c>
      <c r="BA263" s="13">
        <f t="shared" si="321"/>
        <v>1</v>
      </c>
      <c r="BB263" s="13">
        <f t="shared" si="322"/>
        <v>0</v>
      </c>
      <c r="BC263" s="13">
        <f t="shared" si="259"/>
        <v>1</v>
      </c>
      <c r="BD263" s="16">
        <f t="shared" si="292"/>
        <v>0</v>
      </c>
      <c r="BE263" s="17">
        <f t="shared" si="293"/>
        <v>0</v>
      </c>
      <c r="BF263" s="16">
        <f t="shared" si="294"/>
        <v>0</v>
      </c>
      <c r="BH263" s="13">
        <f t="shared" si="323"/>
        <v>1</v>
      </c>
      <c r="BI263" s="13">
        <f t="shared" si="324"/>
        <v>0</v>
      </c>
      <c r="BJ263" s="13">
        <f t="shared" si="260"/>
        <v>1</v>
      </c>
      <c r="BK263" s="16">
        <f t="shared" si="295"/>
        <v>0</v>
      </c>
      <c r="BL263" s="17">
        <f t="shared" si="296"/>
        <v>0</v>
      </c>
      <c r="BM263" s="16">
        <f t="shared" si="297"/>
        <v>0</v>
      </c>
      <c r="BO263" s="13">
        <f t="shared" si="325"/>
        <v>1</v>
      </c>
      <c r="BP263" s="13">
        <f t="shared" si="326"/>
        <v>0</v>
      </c>
      <c r="BQ263" s="13">
        <f t="shared" si="261"/>
        <v>1</v>
      </c>
      <c r="BR263" s="16">
        <f t="shared" si="298"/>
        <v>0</v>
      </c>
      <c r="BS263" s="17">
        <f t="shared" si="299"/>
        <v>0</v>
      </c>
      <c r="BT263" s="16">
        <f t="shared" si="300"/>
        <v>0</v>
      </c>
      <c r="BV263" s="13">
        <f t="shared" si="327"/>
        <v>1</v>
      </c>
      <c r="BW263" s="13">
        <f t="shared" si="328"/>
        <v>0</v>
      </c>
      <c r="BX263" s="13">
        <f t="shared" si="262"/>
        <v>1</v>
      </c>
      <c r="BY263" s="16">
        <f t="shared" si="301"/>
        <v>0</v>
      </c>
      <c r="BZ263" s="17">
        <f t="shared" si="302"/>
        <v>0</v>
      </c>
      <c r="CA263" s="16">
        <f t="shared" si="303"/>
        <v>0</v>
      </c>
      <c r="CC263" s="13">
        <f t="shared" si="329"/>
        <v>1</v>
      </c>
      <c r="CD263" s="13">
        <f t="shared" si="330"/>
        <v>0</v>
      </c>
      <c r="CE263" s="13">
        <f t="shared" si="263"/>
        <v>1</v>
      </c>
      <c r="CF263" s="16">
        <f t="shared" si="304"/>
        <v>0</v>
      </c>
      <c r="CG263" s="17">
        <f t="shared" si="305"/>
        <v>0</v>
      </c>
      <c r="CH263" s="16">
        <f t="shared" si="306"/>
        <v>0</v>
      </c>
      <c r="CJ263" s="13">
        <f t="shared" si="331"/>
        <v>1</v>
      </c>
      <c r="CK263" s="13">
        <f t="shared" si="332"/>
        <v>0</v>
      </c>
      <c r="CL263" s="13">
        <f t="shared" si="264"/>
        <v>1</v>
      </c>
      <c r="CM263" s="16">
        <f t="shared" si="307"/>
        <v>0</v>
      </c>
      <c r="CN263" s="17">
        <f t="shared" si="308"/>
        <v>0</v>
      </c>
      <c r="CO263" s="16">
        <f t="shared" si="309"/>
        <v>0</v>
      </c>
      <c r="CQ263" s="16">
        <f t="shared" si="333"/>
        <v>0</v>
      </c>
      <c r="CR263" s="16">
        <f>CQ263-ROUNDDOWN(コマンド生成ツール!$D$25,0)</f>
        <v>0</v>
      </c>
      <c r="CS263" s="16">
        <v>8</v>
      </c>
    </row>
    <row r="264" spans="2:97" x14ac:dyDescent="0.15">
      <c r="B264" s="8">
        <f t="shared" si="334"/>
        <v>231</v>
      </c>
      <c r="C264" s="8">
        <f t="shared" si="265"/>
        <v>2</v>
      </c>
      <c r="D264" s="8">
        <f t="shared" si="266"/>
        <v>31</v>
      </c>
      <c r="E264" s="16">
        <f t="shared" si="267"/>
        <v>4083.4758893390594</v>
      </c>
      <c r="F264" s="13">
        <f t="shared" si="268"/>
        <v>0.86051032771239666</v>
      </c>
      <c r="G264" s="13">
        <f t="shared" si="269"/>
        <v>0.50943299451478774</v>
      </c>
      <c r="H264" s="13">
        <f t="shared" si="270"/>
        <v>0.48095604819939247</v>
      </c>
      <c r="I264" s="13">
        <f t="shared" si="271"/>
        <v>0.87674470611485511</v>
      </c>
      <c r="K264" s="13">
        <f t="shared" si="272"/>
        <v>1</v>
      </c>
      <c r="L264" s="13">
        <f t="shared" si="273"/>
        <v>0</v>
      </c>
      <c r="M264" s="13">
        <f t="shared" si="335"/>
        <v>1</v>
      </c>
      <c r="N264" s="16">
        <f t="shared" si="310"/>
        <v>0</v>
      </c>
      <c r="O264" s="17">
        <f t="shared" si="274"/>
        <v>0</v>
      </c>
      <c r="P264" s="16">
        <f t="shared" si="275"/>
        <v>0</v>
      </c>
      <c r="R264" s="13">
        <f t="shared" si="311"/>
        <v>1</v>
      </c>
      <c r="S264" s="13">
        <f t="shared" si="312"/>
        <v>0</v>
      </c>
      <c r="T264" s="13">
        <f t="shared" si="276"/>
        <v>1</v>
      </c>
      <c r="U264" s="16">
        <f t="shared" si="277"/>
        <v>0</v>
      </c>
      <c r="V264" s="17">
        <f t="shared" si="278"/>
        <v>0</v>
      </c>
      <c r="W264" s="16">
        <f t="shared" si="279"/>
        <v>0</v>
      </c>
      <c r="Y264" s="13">
        <f t="shared" si="313"/>
        <v>1</v>
      </c>
      <c r="Z264" s="13">
        <f t="shared" si="314"/>
        <v>0</v>
      </c>
      <c r="AA264" s="13">
        <f t="shared" si="255"/>
        <v>1</v>
      </c>
      <c r="AB264" s="16">
        <f t="shared" si="280"/>
        <v>0</v>
      </c>
      <c r="AC264" s="17">
        <f t="shared" si="281"/>
        <v>0</v>
      </c>
      <c r="AD264" s="16">
        <f t="shared" si="282"/>
        <v>0</v>
      </c>
      <c r="AF264" s="13">
        <f t="shared" si="315"/>
        <v>1</v>
      </c>
      <c r="AG264" s="13">
        <f t="shared" si="316"/>
        <v>0</v>
      </c>
      <c r="AH264" s="13">
        <f t="shared" si="256"/>
        <v>1</v>
      </c>
      <c r="AI264" s="16">
        <f t="shared" si="283"/>
        <v>0</v>
      </c>
      <c r="AJ264" s="17">
        <f t="shared" si="284"/>
        <v>0</v>
      </c>
      <c r="AK264" s="16">
        <f t="shared" si="285"/>
        <v>0</v>
      </c>
      <c r="AM264" s="13">
        <f t="shared" si="317"/>
        <v>1</v>
      </c>
      <c r="AN264" s="13">
        <f t="shared" si="318"/>
        <v>0</v>
      </c>
      <c r="AO264" s="13">
        <f t="shared" si="257"/>
        <v>1</v>
      </c>
      <c r="AP264" s="16">
        <f t="shared" si="286"/>
        <v>0</v>
      </c>
      <c r="AQ264" s="17">
        <f t="shared" si="287"/>
        <v>0</v>
      </c>
      <c r="AR264" s="16">
        <f t="shared" si="288"/>
        <v>0</v>
      </c>
      <c r="AT264" s="13">
        <f t="shared" si="319"/>
        <v>1</v>
      </c>
      <c r="AU264" s="13">
        <f t="shared" si="320"/>
        <v>0</v>
      </c>
      <c r="AV264" s="13">
        <f t="shared" si="258"/>
        <v>1</v>
      </c>
      <c r="AW264" s="16">
        <f t="shared" si="289"/>
        <v>0</v>
      </c>
      <c r="AX264" s="17">
        <f t="shared" si="290"/>
        <v>0</v>
      </c>
      <c r="AY264" s="16">
        <f t="shared" si="291"/>
        <v>0</v>
      </c>
      <c r="BA264" s="13">
        <f t="shared" si="321"/>
        <v>1</v>
      </c>
      <c r="BB264" s="13">
        <f t="shared" si="322"/>
        <v>0</v>
      </c>
      <c r="BC264" s="13">
        <f t="shared" si="259"/>
        <v>1</v>
      </c>
      <c r="BD264" s="16">
        <f t="shared" si="292"/>
        <v>0</v>
      </c>
      <c r="BE264" s="17">
        <f t="shared" si="293"/>
        <v>0</v>
      </c>
      <c r="BF264" s="16">
        <f t="shared" si="294"/>
        <v>0</v>
      </c>
      <c r="BH264" s="13">
        <f t="shared" si="323"/>
        <v>1</v>
      </c>
      <c r="BI264" s="13">
        <f t="shared" si="324"/>
        <v>0</v>
      </c>
      <c r="BJ264" s="13">
        <f t="shared" si="260"/>
        <v>1</v>
      </c>
      <c r="BK264" s="16">
        <f t="shared" si="295"/>
        <v>0</v>
      </c>
      <c r="BL264" s="17">
        <f t="shared" si="296"/>
        <v>0</v>
      </c>
      <c r="BM264" s="16">
        <f t="shared" si="297"/>
        <v>0</v>
      </c>
      <c r="BO264" s="13">
        <f t="shared" si="325"/>
        <v>1</v>
      </c>
      <c r="BP264" s="13">
        <f t="shared" si="326"/>
        <v>0</v>
      </c>
      <c r="BQ264" s="13">
        <f t="shared" si="261"/>
        <v>1</v>
      </c>
      <c r="BR264" s="16">
        <f t="shared" si="298"/>
        <v>0</v>
      </c>
      <c r="BS264" s="17">
        <f t="shared" si="299"/>
        <v>0</v>
      </c>
      <c r="BT264" s="16">
        <f t="shared" si="300"/>
        <v>0</v>
      </c>
      <c r="BV264" s="13">
        <f t="shared" si="327"/>
        <v>1</v>
      </c>
      <c r="BW264" s="13">
        <f t="shared" si="328"/>
        <v>0</v>
      </c>
      <c r="BX264" s="13">
        <f t="shared" si="262"/>
        <v>1</v>
      </c>
      <c r="BY264" s="16">
        <f t="shared" si="301"/>
        <v>0</v>
      </c>
      <c r="BZ264" s="17">
        <f t="shared" si="302"/>
        <v>0</v>
      </c>
      <c r="CA264" s="16">
        <f t="shared" si="303"/>
        <v>0</v>
      </c>
      <c r="CC264" s="13">
        <f t="shared" si="329"/>
        <v>1</v>
      </c>
      <c r="CD264" s="13">
        <f t="shared" si="330"/>
        <v>0</v>
      </c>
      <c r="CE264" s="13">
        <f t="shared" si="263"/>
        <v>1</v>
      </c>
      <c r="CF264" s="16">
        <f t="shared" si="304"/>
        <v>0</v>
      </c>
      <c r="CG264" s="17">
        <f t="shared" si="305"/>
        <v>0</v>
      </c>
      <c r="CH264" s="16">
        <f t="shared" si="306"/>
        <v>0</v>
      </c>
      <c r="CJ264" s="13">
        <f t="shared" si="331"/>
        <v>1</v>
      </c>
      <c r="CK264" s="13">
        <f t="shared" si="332"/>
        <v>0</v>
      </c>
      <c r="CL264" s="13">
        <f t="shared" si="264"/>
        <v>1</v>
      </c>
      <c r="CM264" s="16">
        <f t="shared" si="307"/>
        <v>0</v>
      </c>
      <c r="CN264" s="17">
        <f t="shared" si="308"/>
        <v>0</v>
      </c>
      <c r="CO264" s="16">
        <f t="shared" si="309"/>
        <v>0</v>
      </c>
      <c r="CQ264" s="16">
        <f t="shared" si="333"/>
        <v>0</v>
      </c>
      <c r="CR264" s="16">
        <f>CQ264-ROUNDDOWN(コマンド生成ツール!$D$25,0)</f>
        <v>0</v>
      </c>
      <c r="CS264" s="16">
        <v>8</v>
      </c>
    </row>
    <row r="265" spans="2:97" x14ac:dyDescent="0.15">
      <c r="B265" s="8">
        <f t="shared" si="334"/>
        <v>232</v>
      </c>
      <c r="C265" s="8">
        <f t="shared" si="265"/>
        <v>2</v>
      </c>
      <c r="D265" s="8">
        <f t="shared" si="266"/>
        <v>32</v>
      </c>
      <c r="E265" s="16">
        <f t="shared" si="267"/>
        <v>4178.5922617080796</v>
      </c>
      <c r="F265" s="13">
        <f t="shared" si="268"/>
        <v>0.85410099484405722</v>
      </c>
      <c r="G265" s="13">
        <f t="shared" si="269"/>
        <v>0.5201071914580605</v>
      </c>
      <c r="H265" s="13">
        <f t="shared" si="270"/>
        <v>0.4589770187872167</v>
      </c>
      <c r="I265" s="13">
        <f t="shared" si="271"/>
        <v>0.88844813929975619</v>
      </c>
      <c r="K265" s="13">
        <f t="shared" si="272"/>
        <v>1</v>
      </c>
      <c r="L265" s="13">
        <f t="shared" si="273"/>
        <v>0</v>
      </c>
      <c r="M265" s="13">
        <f t="shared" si="335"/>
        <v>1</v>
      </c>
      <c r="N265" s="16">
        <f t="shared" si="310"/>
        <v>0</v>
      </c>
      <c r="O265" s="17">
        <f t="shared" si="274"/>
        <v>0</v>
      </c>
      <c r="P265" s="16">
        <f t="shared" si="275"/>
        <v>0</v>
      </c>
      <c r="R265" s="13">
        <f t="shared" si="311"/>
        <v>1</v>
      </c>
      <c r="S265" s="13">
        <f t="shared" si="312"/>
        <v>0</v>
      </c>
      <c r="T265" s="13">
        <f t="shared" si="276"/>
        <v>1</v>
      </c>
      <c r="U265" s="16">
        <f t="shared" si="277"/>
        <v>0</v>
      </c>
      <c r="V265" s="17">
        <f t="shared" si="278"/>
        <v>0</v>
      </c>
      <c r="W265" s="16">
        <f t="shared" si="279"/>
        <v>0</v>
      </c>
      <c r="Y265" s="13">
        <f t="shared" si="313"/>
        <v>1</v>
      </c>
      <c r="Z265" s="13">
        <f t="shared" si="314"/>
        <v>0</v>
      </c>
      <c r="AA265" s="13">
        <f t="shared" si="255"/>
        <v>1</v>
      </c>
      <c r="AB265" s="16">
        <f t="shared" si="280"/>
        <v>0</v>
      </c>
      <c r="AC265" s="17">
        <f t="shared" si="281"/>
        <v>0</v>
      </c>
      <c r="AD265" s="16">
        <f t="shared" si="282"/>
        <v>0</v>
      </c>
      <c r="AF265" s="13">
        <f t="shared" si="315"/>
        <v>1</v>
      </c>
      <c r="AG265" s="13">
        <f t="shared" si="316"/>
        <v>0</v>
      </c>
      <c r="AH265" s="13">
        <f t="shared" si="256"/>
        <v>1</v>
      </c>
      <c r="AI265" s="16">
        <f t="shared" si="283"/>
        <v>0</v>
      </c>
      <c r="AJ265" s="17">
        <f t="shared" si="284"/>
        <v>0</v>
      </c>
      <c r="AK265" s="16">
        <f t="shared" si="285"/>
        <v>0</v>
      </c>
      <c r="AM265" s="13">
        <f t="shared" si="317"/>
        <v>1</v>
      </c>
      <c r="AN265" s="13">
        <f t="shared" si="318"/>
        <v>0</v>
      </c>
      <c r="AO265" s="13">
        <f t="shared" si="257"/>
        <v>1</v>
      </c>
      <c r="AP265" s="16">
        <f t="shared" si="286"/>
        <v>0</v>
      </c>
      <c r="AQ265" s="17">
        <f t="shared" si="287"/>
        <v>0</v>
      </c>
      <c r="AR265" s="16">
        <f t="shared" si="288"/>
        <v>0</v>
      </c>
      <c r="AT265" s="13">
        <f t="shared" si="319"/>
        <v>1</v>
      </c>
      <c r="AU265" s="13">
        <f t="shared" si="320"/>
        <v>0</v>
      </c>
      <c r="AV265" s="13">
        <f t="shared" si="258"/>
        <v>1</v>
      </c>
      <c r="AW265" s="16">
        <f t="shared" si="289"/>
        <v>0</v>
      </c>
      <c r="AX265" s="17">
        <f t="shared" si="290"/>
        <v>0</v>
      </c>
      <c r="AY265" s="16">
        <f t="shared" si="291"/>
        <v>0</v>
      </c>
      <c r="BA265" s="13">
        <f t="shared" si="321"/>
        <v>1</v>
      </c>
      <c r="BB265" s="13">
        <f t="shared" si="322"/>
        <v>0</v>
      </c>
      <c r="BC265" s="13">
        <f t="shared" si="259"/>
        <v>1</v>
      </c>
      <c r="BD265" s="16">
        <f t="shared" si="292"/>
        <v>0</v>
      </c>
      <c r="BE265" s="17">
        <f t="shared" si="293"/>
        <v>0</v>
      </c>
      <c r="BF265" s="16">
        <f t="shared" si="294"/>
        <v>0</v>
      </c>
      <c r="BH265" s="13">
        <f t="shared" si="323"/>
        <v>1</v>
      </c>
      <c r="BI265" s="13">
        <f t="shared" si="324"/>
        <v>0</v>
      </c>
      <c r="BJ265" s="13">
        <f t="shared" si="260"/>
        <v>1</v>
      </c>
      <c r="BK265" s="16">
        <f t="shared" si="295"/>
        <v>0</v>
      </c>
      <c r="BL265" s="17">
        <f t="shared" si="296"/>
        <v>0</v>
      </c>
      <c r="BM265" s="16">
        <f t="shared" si="297"/>
        <v>0</v>
      </c>
      <c r="BO265" s="13">
        <f t="shared" si="325"/>
        <v>1</v>
      </c>
      <c r="BP265" s="13">
        <f t="shared" si="326"/>
        <v>0</v>
      </c>
      <c r="BQ265" s="13">
        <f t="shared" si="261"/>
        <v>1</v>
      </c>
      <c r="BR265" s="16">
        <f t="shared" si="298"/>
        <v>0</v>
      </c>
      <c r="BS265" s="17">
        <f t="shared" si="299"/>
        <v>0</v>
      </c>
      <c r="BT265" s="16">
        <f t="shared" si="300"/>
        <v>0</v>
      </c>
      <c r="BV265" s="13">
        <f t="shared" si="327"/>
        <v>1</v>
      </c>
      <c r="BW265" s="13">
        <f t="shared" si="328"/>
        <v>0</v>
      </c>
      <c r="BX265" s="13">
        <f t="shared" si="262"/>
        <v>1</v>
      </c>
      <c r="BY265" s="16">
        <f t="shared" si="301"/>
        <v>0</v>
      </c>
      <c r="BZ265" s="17">
        <f t="shared" si="302"/>
        <v>0</v>
      </c>
      <c r="CA265" s="16">
        <f t="shared" si="303"/>
        <v>0</v>
      </c>
      <c r="CC265" s="13">
        <f t="shared" si="329"/>
        <v>1</v>
      </c>
      <c r="CD265" s="13">
        <f t="shared" si="330"/>
        <v>0</v>
      </c>
      <c r="CE265" s="13">
        <f t="shared" si="263"/>
        <v>1</v>
      </c>
      <c r="CF265" s="16">
        <f t="shared" si="304"/>
        <v>0</v>
      </c>
      <c r="CG265" s="17">
        <f t="shared" si="305"/>
        <v>0</v>
      </c>
      <c r="CH265" s="16">
        <f t="shared" si="306"/>
        <v>0</v>
      </c>
      <c r="CJ265" s="13">
        <f t="shared" si="331"/>
        <v>1</v>
      </c>
      <c r="CK265" s="13">
        <f t="shared" si="332"/>
        <v>0</v>
      </c>
      <c r="CL265" s="13">
        <f t="shared" si="264"/>
        <v>1</v>
      </c>
      <c r="CM265" s="16">
        <f t="shared" si="307"/>
        <v>0</v>
      </c>
      <c r="CN265" s="17">
        <f t="shared" si="308"/>
        <v>0</v>
      </c>
      <c r="CO265" s="16">
        <f t="shared" si="309"/>
        <v>0</v>
      </c>
      <c r="CQ265" s="16">
        <f t="shared" si="333"/>
        <v>0</v>
      </c>
      <c r="CR265" s="16">
        <f>CQ265-ROUNDDOWN(コマンド生成ツール!$D$25,0)</f>
        <v>0</v>
      </c>
      <c r="CS265" s="16">
        <v>8</v>
      </c>
    </row>
    <row r="266" spans="2:97" x14ac:dyDescent="0.15">
      <c r="B266" s="8">
        <f t="shared" si="334"/>
        <v>233</v>
      </c>
      <c r="C266" s="8">
        <f t="shared" si="265"/>
        <v>2</v>
      </c>
      <c r="D266" s="8">
        <f t="shared" si="266"/>
        <v>33</v>
      </c>
      <c r="E266" s="16">
        <f t="shared" si="267"/>
        <v>4275.9241790044643</v>
      </c>
      <c r="F266" s="13">
        <f t="shared" si="268"/>
        <v>0.84740531455041745</v>
      </c>
      <c r="G266" s="13">
        <f t="shared" si="269"/>
        <v>0.53094654426948484</v>
      </c>
      <c r="H266" s="13">
        <f t="shared" si="270"/>
        <v>0.43619153425658397</v>
      </c>
      <c r="I266" s="13">
        <f t="shared" si="271"/>
        <v>0.89985384671227986</v>
      </c>
      <c r="K266" s="13">
        <f t="shared" si="272"/>
        <v>1</v>
      </c>
      <c r="L266" s="13">
        <f t="shared" si="273"/>
        <v>0</v>
      </c>
      <c r="M266" s="13">
        <f t="shared" si="335"/>
        <v>1</v>
      </c>
      <c r="N266" s="16">
        <f t="shared" si="310"/>
        <v>0</v>
      </c>
      <c r="O266" s="17">
        <f t="shared" si="274"/>
        <v>0</v>
      </c>
      <c r="P266" s="16">
        <f t="shared" si="275"/>
        <v>0</v>
      </c>
      <c r="R266" s="13">
        <f t="shared" si="311"/>
        <v>1</v>
      </c>
      <c r="S266" s="13">
        <f t="shared" si="312"/>
        <v>0</v>
      </c>
      <c r="T266" s="13">
        <f t="shared" si="276"/>
        <v>1</v>
      </c>
      <c r="U266" s="16">
        <f t="shared" si="277"/>
        <v>0</v>
      </c>
      <c r="V266" s="17">
        <f t="shared" si="278"/>
        <v>0</v>
      </c>
      <c r="W266" s="16">
        <f t="shared" si="279"/>
        <v>0</v>
      </c>
      <c r="Y266" s="13">
        <f t="shared" si="313"/>
        <v>1</v>
      </c>
      <c r="Z266" s="13">
        <f t="shared" si="314"/>
        <v>0</v>
      </c>
      <c r="AA266" s="13">
        <f t="shared" si="255"/>
        <v>1</v>
      </c>
      <c r="AB266" s="16">
        <f t="shared" si="280"/>
        <v>0</v>
      </c>
      <c r="AC266" s="17">
        <f t="shared" si="281"/>
        <v>0</v>
      </c>
      <c r="AD266" s="16">
        <f t="shared" si="282"/>
        <v>0</v>
      </c>
      <c r="AF266" s="13">
        <f t="shared" si="315"/>
        <v>1</v>
      </c>
      <c r="AG266" s="13">
        <f t="shared" si="316"/>
        <v>0</v>
      </c>
      <c r="AH266" s="13">
        <f t="shared" si="256"/>
        <v>1</v>
      </c>
      <c r="AI266" s="16">
        <f t="shared" si="283"/>
        <v>0</v>
      </c>
      <c r="AJ266" s="17">
        <f t="shared" si="284"/>
        <v>0</v>
      </c>
      <c r="AK266" s="16">
        <f t="shared" si="285"/>
        <v>0</v>
      </c>
      <c r="AM266" s="13">
        <f t="shared" si="317"/>
        <v>1</v>
      </c>
      <c r="AN266" s="13">
        <f t="shared" si="318"/>
        <v>0</v>
      </c>
      <c r="AO266" s="13">
        <f t="shared" si="257"/>
        <v>1</v>
      </c>
      <c r="AP266" s="16">
        <f t="shared" si="286"/>
        <v>0</v>
      </c>
      <c r="AQ266" s="17">
        <f t="shared" si="287"/>
        <v>0</v>
      </c>
      <c r="AR266" s="16">
        <f t="shared" si="288"/>
        <v>0</v>
      </c>
      <c r="AT266" s="13">
        <f t="shared" si="319"/>
        <v>1</v>
      </c>
      <c r="AU266" s="13">
        <f t="shared" si="320"/>
        <v>0</v>
      </c>
      <c r="AV266" s="13">
        <f t="shared" si="258"/>
        <v>1</v>
      </c>
      <c r="AW266" s="16">
        <f t="shared" si="289"/>
        <v>0</v>
      </c>
      <c r="AX266" s="17">
        <f t="shared" si="290"/>
        <v>0</v>
      </c>
      <c r="AY266" s="16">
        <f t="shared" si="291"/>
        <v>0</v>
      </c>
      <c r="BA266" s="13">
        <f t="shared" si="321"/>
        <v>1</v>
      </c>
      <c r="BB266" s="13">
        <f t="shared" si="322"/>
        <v>0</v>
      </c>
      <c r="BC266" s="13">
        <f t="shared" si="259"/>
        <v>1</v>
      </c>
      <c r="BD266" s="16">
        <f t="shared" si="292"/>
        <v>0</v>
      </c>
      <c r="BE266" s="17">
        <f t="shared" si="293"/>
        <v>0</v>
      </c>
      <c r="BF266" s="16">
        <f t="shared" si="294"/>
        <v>0</v>
      </c>
      <c r="BH266" s="13">
        <f t="shared" si="323"/>
        <v>1</v>
      </c>
      <c r="BI266" s="13">
        <f t="shared" si="324"/>
        <v>0</v>
      </c>
      <c r="BJ266" s="13">
        <f t="shared" si="260"/>
        <v>1</v>
      </c>
      <c r="BK266" s="16">
        <f t="shared" si="295"/>
        <v>0</v>
      </c>
      <c r="BL266" s="17">
        <f t="shared" si="296"/>
        <v>0</v>
      </c>
      <c r="BM266" s="16">
        <f t="shared" si="297"/>
        <v>0</v>
      </c>
      <c r="BO266" s="13">
        <f t="shared" si="325"/>
        <v>1</v>
      </c>
      <c r="BP266" s="13">
        <f t="shared" si="326"/>
        <v>0</v>
      </c>
      <c r="BQ266" s="13">
        <f t="shared" si="261"/>
        <v>1</v>
      </c>
      <c r="BR266" s="16">
        <f t="shared" si="298"/>
        <v>0</v>
      </c>
      <c r="BS266" s="17">
        <f t="shared" si="299"/>
        <v>0</v>
      </c>
      <c r="BT266" s="16">
        <f t="shared" si="300"/>
        <v>0</v>
      </c>
      <c r="BV266" s="13">
        <f t="shared" si="327"/>
        <v>1</v>
      </c>
      <c r="BW266" s="13">
        <f t="shared" si="328"/>
        <v>0</v>
      </c>
      <c r="BX266" s="13">
        <f t="shared" si="262"/>
        <v>1</v>
      </c>
      <c r="BY266" s="16">
        <f t="shared" si="301"/>
        <v>0</v>
      </c>
      <c r="BZ266" s="17">
        <f t="shared" si="302"/>
        <v>0</v>
      </c>
      <c r="CA266" s="16">
        <f t="shared" si="303"/>
        <v>0</v>
      </c>
      <c r="CC266" s="13">
        <f t="shared" si="329"/>
        <v>1</v>
      </c>
      <c r="CD266" s="13">
        <f t="shared" si="330"/>
        <v>0</v>
      </c>
      <c r="CE266" s="13">
        <f t="shared" si="263"/>
        <v>1</v>
      </c>
      <c r="CF266" s="16">
        <f t="shared" si="304"/>
        <v>0</v>
      </c>
      <c r="CG266" s="17">
        <f t="shared" si="305"/>
        <v>0</v>
      </c>
      <c r="CH266" s="16">
        <f t="shared" si="306"/>
        <v>0</v>
      </c>
      <c r="CJ266" s="13">
        <f t="shared" si="331"/>
        <v>1</v>
      </c>
      <c r="CK266" s="13">
        <f t="shared" si="332"/>
        <v>0</v>
      </c>
      <c r="CL266" s="13">
        <f t="shared" si="264"/>
        <v>1</v>
      </c>
      <c r="CM266" s="16">
        <f t="shared" si="307"/>
        <v>0</v>
      </c>
      <c r="CN266" s="17">
        <f t="shared" si="308"/>
        <v>0</v>
      </c>
      <c r="CO266" s="16">
        <f t="shared" si="309"/>
        <v>0</v>
      </c>
      <c r="CQ266" s="16">
        <f t="shared" si="333"/>
        <v>0</v>
      </c>
      <c r="CR266" s="16">
        <f>CQ266-ROUNDDOWN(コマンド生成ツール!$D$25,0)</f>
        <v>0</v>
      </c>
      <c r="CS266" s="16">
        <v>8</v>
      </c>
    </row>
    <row r="267" spans="2:97" x14ac:dyDescent="0.15">
      <c r="B267" s="8">
        <f t="shared" si="334"/>
        <v>234</v>
      </c>
      <c r="C267" s="8">
        <f t="shared" si="265"/>
        <v>2</v>
      </c>
      <c r="D267" s="8">
        <f t="shared" si="266"/>
        <v>34</v>
      </c>
      <c r="E267" s="16">
        <f t="shared" si="267"/>
        <v>4375.5232478991047</v>
      </c>
      <c r="F267" s="13">
        <f t="shared" si="268"/>
        <v>0.8404112833485583</v>
      </c>
      <c r="G267" s="13">
        <f t="shared" si="269"/>
        <v>0.54194914412740725</v>
      </c>
      <c r="H267" s="13">
        <f t="shared" si="270"/>
        <v>0.41258225035914148</v>
      </c>
      <c r="I267" s="13">
        <f t="shared" si="271"/>
        <v>0.91092035145153427</v>
      </c>
      <c r="K267" s="13">
        <f t="shared" si="272"/>
        <v>1</v>
      </c>
      <c r="L267" s="13">
        <f t="shared" si="273"/>
        <v>0</v>
      </c>
      <c r="M267" s="13">
        <f t="shared" si="335"/>
        <v>1</v>
      </c>
      <c r="N267" s="16">
        <f t="shared" si="310"/>
        <v>0</v>
      </c>
      <c r="O267" s="17">
        <f t="shared" si="274"/>
        <v>0</v>
      </c>
      <c r="P267" s="16">
        <f t="shared" si="275"/>
        <v>0</v>
      </c>
      <c r="R267" s="13">
        <f t="shared" si="311"/>
        <v>1</v>
      </c>
      <c r="S267" s="13">
        <f t="shared" si="312"/>
        <v>0</v>
      </c>
      <c r="T267" s="13">
        <f t="shared" si="276"/>
        <v>1</v>
      </c>
      <c r="U267" s="16">
        <f t="shared" si="277"/>
        <v>0</v>
      </c>
      <c r="V267" s="17">
        <f t="shared" si="278"/>
        <v>0</v>
      </c>
      <c r="W267" s="16">
        <f t="shared" si="279"/>
        <v>0</v>
      </c>
      <c r="Y267" s="13">
        <f t="shared" si="313"/>
        <v>1</v>
      </c>
      <c r="Z267" s="13">
        <f t="shared" si="314"/>
        <v>0</v>
      </c>
      <c r="AA267" s="13">
        <f t="shared" si="255"/>
        <v>1</v>
      </c>
      <c r="AB267" s="16">
        <f t="shared" si="280"/>
        <v>0</v>
      </c>
      <c r="AC267" s="17">
        <f t="shared" si="281"/>
        <v>0</v>
      </c>
      <c r="AD267" s="16">
        <f t="shared" si="282"/>
        <v>0</v>
      </c>
      <c r="AF267" s="13">
        <f t="shared" si="315"/>
        <v>1</v>
      </c>
      <c r="AG267" s="13">
        <f t="shared" si="316"/>
        <v>0</v>
      </c>
      <c r="AH267" s="13">
        <f t="shared" si="256"/>
        <v>1</v>
      </c>
      <c r="AI267" s="16">
        <f t="shared" si="283"/>
        <v>0</v>
      </c>
      <c r="AJ267" s="17">
        <f t="shared" si="284"/>
        <v>0</v>
      </c>
      <c r="AK267" s="16">
        <f t="shared" si="285"/>
        <v>0</v>
      </c>
      <c r="AM267" s="13">
        <f t="shared" si="317"/>
        <v>1</v>
      </c>
      <c r="AN267" s="13">
        <f t="shared" si="318"/>
        <v>0</v>
      </c>
      <c r="AO267" s="13">
        <f t="shared" si="257"/>
        <v>1</v>
      </c>
      <c r="AP267" s="16">
        <f t="shared" si="286"/>
        <v>0</v>
      </c>
      <c r="AQ267" s="17">
        <f t="shared" si="287"/>
        <v>0</v>
      </c>
      <c r="AR267" s="16">
        <f t="shared" si="288"/>
        <v>0</v>
      </c>
      <c r="AT267" s="13">
        <f t="shared" si="319"/>
        <v>1</v>
      </c>
      <c r="AU267" s="13">
        <f t="shared" si="320"/>
        <v>0</v>
      </c>
      <c r="AV267" s="13">
        <f t="shared" si="258"/>
        <v>1</v>
      </c>
      <c r="AW267" s="16">
        <f t="shared" si="289"/>
        <v>0</v>
      </c>
      <c r="AX267" s="17">
        <f t="shared" si="290"/>
        <v>0</v>
      </c>
      <c r="AY267" s="16">
        <f t="shared" si="291"/>
        <v>0</v>
      </c>
      <c r="BA267" s="13">
        <f t="shared" si="321"/>
        <v>1</v>
      </c>
      <c r="BB267" s="13">
        <f t="shared" si="322"/>
        <v>0</v>
      </c>
      <c r="BC267" s="13">
        <f t="shared" si="259"/>
        <v>1</v>
      </c>
      <c r="BD267" s="16">
        <f t="shared" si="292"/>
        <v>0</v>
      </c>
      <c r="BE267" s="17">
        <f t="shared" si="293"/>
        <v>0</v>
      </c>
      <c r="BF267" s="16">
        <f t="shared" si="294"/>
        <v>0</v>
      </c>
      <c r="BH267" s="13">
        <f t="shared" si="323"/>
        <v>1</v>
      </c>
      <c r="BI267" s="13">
        <f t="shared" si="324"/>
        <v>0</v>
      </c>
      <c r="BJ267" s="13">
        <f t="shared" si="260"/>
        <v>1</v>
      </c>
      <c r="BK267" s="16">
        <f t="shared" si="295"/>
        <v>0</v>
      </c>
      <c r="BL267" s="17">
        <f t="shared" si="296"/>
        <v>0</v>
      </c>
      <c r="BM267" s="16">
        <f t="shared" si="297"/>
        <v>0</v>
      </c>
      <c r="BO267" s="13">
        <f t="shared" si="325"/>
        <v>1</v>
      </c>
      <c r="BP267" s="13">
        <f t="shared" si="326"/>
        <v>0</v>
      </c>
      <c r="BQ267" s="13">
        <f t="shared" si="261"/>
        <v>1</v>
      </c>
      <c r="BR267" s="16">
        <f t="shared" si="298"/>
        <v>0</v>
      </c>
      <c r="BS267" s="17">
        <f t="shared" si="299"/>
        <v>0</v>
      </c>
      <c r="BT267" s="16">
        <f t="shared" si="300"/>
        <v>0</v>
      </c>
      <c r="BV267" s="13">
        <f t="shared" si="327"/>
        <v>1</v>
      </c>
      <c r="BW267" s="13">
        <f t="shared" si="328"/>
        <v>0</v>
      </c>
      <c r="BX267" s="13">
        <f t="shared" si="262"/>
        <v>1</v>
      </c>
      <c r="BY267" s="16">
        <f t="shared" si="301"/>
        <v>0</v>
      </c>
      <c r="BZ267" s="17">
        <f t="shared" si="302"/>
        <v>0</v>
      </c>
      <c r="CA267" s="16">
        <f t="shared" si="303"/>
        <v>0</v>
      </c>
      <c r="CC267" s="13">
        <f t="shared" si="329"/>
        <v>1</v>
      </c>
      <c r="CD267" s="13">
        <f t="shared" si="330"/>
        <v>0</v>
      </c>
      <c r="CE267" s="13">
        <f t="shared" si="263"/>
        <v>1</v>
      </c>
      <c r="CF267" s="16">
        <f t="shared" si="304"/>
        <v>0</v>
      </c>
      <c r="CG267" s="17">
        <f t="shared" si="305"/>
        <v>0</v>
      </c>
      <c r="CH267" s="16">
        <f t="shared" si="306"/>
        <v>0</v>
      </c>
      <c r="CJ267" s="13">
        <f t="shared" si="331"/>
        <v>1</v>
      </c>
      <c r="CK267" s="13">
        <f t="shared" si="332"/>
        <v>0</v>
      </c>
      <c r="CL267" s="13">
        <f t="shared" si="264"/>
        <v>1</v>
      </c>
      <c r="CM267" s="16">
        <f t="shared" si="307"/>
        <v>0</v>
      </c>
      <c r="CN267" s="17">
        <f t="shared" si="308"/>
        <v>0</v>
      </c>
      <c r="CO267" s="16">
        <f t="shared" si="309"/>
        <v>0</v>
      </c>
      <c r="CQ267" s="16">
        <f t="shared" si="333"/>
        <v>0</v>
      </c>
      <c r="CR267" s="16">
        <f>CQ267-ROUNDDOWN(コマンド生成ツール!$D$25,0)</f>
        <v>0</v>
      </c>
      <c r="CS267" s="16">
        <v>8</v>
      </c>
    </row>
    <row r="268" spans="2:97" x14ac:dyDescent="0.15">
      <c r="B268" s="8">
        <f t="shared" si="334"/>
        <v>235</v>
      </c>
      <c r="C268" s="8">
        <f t="shared" si="265"/>
        <v>2</v>
      </c>
      <c r="D268" s="8">
        <f t="shared" si="266"/>
        <v>35</v>
      </c>
      <c r="E268" s="16">
        <f t="shared" si="267"/>
        <v>4477.442277136679</v>
      </c>
      <c r="F268" s="13">
        <f t="shared" si="268"/>
        <v>0.83310647235875868</v>
      </c>
      <c r="G268" s="13">
        <f t="shared" si="269"/>
        <v>0.55311265191997261</v>
      </c>
      <c r="H268" s="13">
        <f t="shared" si="270"/>
        <v>0.38813278857211042</v>
      </c>
      <c r="I268" s="13">
        <f t="shared" si="271"/>
        <v>0.92160346051609277</v>
      </c>
      <c r="K268" s="13">
        <f t="shared" si="272"/>
        <v>1</v>
      </c>
      <c r="L268" s="13">
        <f t="shared" si="273"/>
        <v>0</v>
      </c>
      <c r="M268" s="13">
        <f t="shared" si="335"/>
        <v>1</v>
      </c>
      <c r="N268" s="16">
        <f t="shared" si="310"/>
        <v>0</v>
      </c>
      <c r="O268" s="17">
        <f t="shared" si="274"/>
        <v>0</v>
      </c>
      <c r="P268" s="16">
        <f t="shared" si="275"/>
        <v>0</v>
      </c>
      <c r="R268" s="13">
        <f t="shared" si="311"/>
        <v>1</v>
      </c>
      <c r="S268" s="13">
        <f t="shared" si="312"/>
        <v>0</v>
      </c>
      <c r="T268" s="13">
        <f t="shared" si="276"/>
        <v>1</v>
      </c>
      <c r="U268" s="16">
        <f t="shared" si="277"/>
        <v>0</v>
      </c>
      <c r="V268" s="17">
        <f t="shared" si="278"/>
        <v>0</v>
      </c>
      <c r="W268" s="16">
        <f t="shared" si="279"/>
        <v>0</v>
      </c>
      <c r="Y268" s="13">
        <f t="shared" si="313"/>
        <v>1</v>
      </c>
      <c r="Z268" s="13">
        <f t="shared" si="314"/>
        <v>0</v>
      </c>
      <c r="AA268" s="13">
        <f t="shared" si="255"/>
        <v>1</v>
      </c>
      <c r="AB268" s="16">
        <f t="shared" si="280"/>
        <v>0</v>
      </c>
      <c r="AC268" s="17">
        <f t="shared" si="281"/>
        <v>0</v>
      </c>
      <c r="AD268" s="16">
        <f t="shared" si="282"/>
        <v>0</v>
      </c>
      <c r="AF268" s="13">
        <f t="shared" si="315"/>
        <v>1</v>
      </c>
      <c r="AG268" s="13">
        <f t="shared" si="316"/>
        <v>0</v>
      </c>
      <c r="AH268" s="13">
        <f t="shared" si="256"/>
        <v>1</v>
      </c>
      <c r="AI268" s="16">
        <f t="shared" si="283"/>
        <v>0</v>
      </c>
      <c r="AJ268" s="17">
        <f t="shared" si="284"/>
        <v>0</v>
      </c>
      <c r="AK268" s="16">
        <f t="shared" si="285"/>
        <v>0</v>
      </c>
      <c r="AM268" s="13">
        <f t="shared" si="317"/>
        <v>1</v>
      </c>
      <c r="AN268" s="13">
        <f t="shared" si="318"/>
        <v>0</v>
      </c>
      <c r="AO268" s="13">
        <f t="shared" si="257"/>
        <v>1</v>
      </c>
      <c r="AP268" s="16">
        <f t="shared" si="286"/>
        <v>0</v>
      </c>
      <c r="AQ268" s="17">
        <f t="shared" si="287"/>
        <v>0</v>
      </c>
      <c r="AR268" s="16">
        <f t="shared" si="288"/>
        <v>0</v>
      </c>
      <c r="AT268" s="13">
        <f t="shared" si="319"/>
        <v>1</v>
      </c>
      <c r="AU268" s="13">
        <f t="shared" si="320"/>
        <v>0</v>
      </c>
      <c r="AV268" s="13">
        <f t="shared" si="258"/>
        <v>1</v>
      </c>
      <c r="AW268" s="16">
        <f t="shared" si="289"/>
        <v>0</v>
      </c>
      <c r="AX268" s="17">
        <f t="shared" si="290"/>
        <v>0</v>
      </c>
      <c r="AY268" s="16">
        <f t="shared" si="291"/>
        <v>0</v>
      </c>
      <c r="BA268" s="13">
        <f t="shared" si="321"/>
        <v>1</v>
      </c>
      <c r="BB268" s="13">
        <f t="shared" si="322"/>
        <v>0</v>
      </c>
      <c r="BC268" s="13">
        <f t="shared" si="259"/>
        <v>1</v>
      </c>
      <c r="BD268" s="16">
        <f t="shared" si="292"/>
        <v>0</v>
      </c>
      <c r="BE268" s="17">
        <f t="shared" si="293"/>
        <v>0</v>
      </c>
      <c r="BF268" s="16">
        <f t="shared" si="294"/>
        <v>0</v>
      </c>
      <c r="BH268" s="13">
        <f t="shared" si="323"/>
        <v>1</v>
      </c>
      <c r="BI268" s="13">
        <f t="shared" si="324"/>
        <v>0</v>
      </c>
      <c r="BJ268" s="13">
        <f t="shared" si="260"/>
        <v>1</v>
      </c>
      <c r="BK268" s="16">
        <f t="shared" si="295"/>
        <v>0</v>
      </c>
      <c r="BL268" s="17">
        <f t="shared" si="296"/>
        <v>0</v>
      </c>
      <c r="BM268" s="16">
        <f t="shared" si="297"/>
        <v>0</v>
      </c>
      <c r="BO268" s="13">
        <f t="shared" si="325"/>
        <v>1</v>
      </c>
      <c r="BP268" s="13">
        <f t="shared" si="326"/>
        <v>0</v>
      </c>
      <c r="BQ268" s="13">
        <f t="shared" si="261"/>
        <v>1</v>
      </c>
      <c r="BR268" s="16">
        <f t="shared" si="298"/>
        <v>0</v>
      </c>
      <c r="BS268" s="17">
        <f t="shared" si="299"/>
        <v>0</v>
      </c>
      <c r="BT268" s="16">
        <f t="shared" si="300"/>
        <v>0</v>
      </c>
      <c r="BV268" s="13">
        <f t="shared" si="327"/>
        <v>1</v>
      </c>
      <c r="BW268" s="13">
        <f t="shared" si="328"/>
        <v>0</v>
      </c>
      <c r="BX268" s="13">
        <f t="shared" si="262"/>
        <v>1</v>
      </c>
      <c r="BY268" s="16">
        <f t="shared" si="301"/>
        <v>0</v>
      </c>
      <c r="BZ268" s="17">
        <f t="shared" si="302"/>
        <v>0</v>
      </c>
      <c r="CA268" s="16">
        <f t="shared" si="303"/>
        <v>0</v>
      </c>
      <c r="CC268" s="13">
        <f t="shared" si="329"/>
        <v>1</v>
      </c>
      <c r="CD268" s="13">
        <f t="shared" si="330"/>
        <v>0</v>
      </c>
      <c r="CE268" s="13">
        <f t="shared" si="263"/>
        <v>1</v>
      </c>
      <c r="CF268" s="16">
        <f t="shared" si="304"/>
        <v>0</v>
      </c>
      <c r="CG268" s="17">
        <f t="shared" si="305"/>
        <v>0</v>
      </c>
      <c r="CH268" s="16">
        <f t="shared" si="306"/>
        <v>0</v>
      </c>
      <c r="CJ268" s="13">
        <f t="shared" si="331"/>
        <v>1</v>
      </c>
      <c r="CK268" s="13">
        <f t="shared" si="332"/>
        <v>0</v>
      </c>
      <c r="CL268" s="13">
        <f t="shared" si="264"/>
        <v>1</v>
      </c>
      <c r="CM268" s="16">
        <f t="shared" si="307"/>
        <v>0</v>
      </c>
      <c r="CN268" s="17">
        <f t="shared" si="308"/>
        <v>0</v>
      </c>
      <c r="CO268" s="16">
        <f t="shared" si="309"/>
        <v>0</v>
      </c>
      <c r="CQ268" s="16">
        <f t="shared" si="333"/>
        <v>0</v>
      </c>
      <c r="CR268" s="16">
        <f>CQ268-ROUNDDOWN(コマンド生成ツール!$D$25,0)</f>
        <v>0</v>
      </c>
      <c r="CS268" s="16">
        <v>8</v>
      </c>
    </row>
    <row r="269" spans="2:97" x14ac:dyDescent="0.15">
      <c r="B269" s="8">
        <f t="shared" si="334"/>
        <v>236</v>
      </c>
      <c r="C269" s="8">
        <f t="shared" si="265"/>
        <v>2</v>
      </c>
      <c r="D269" s="8">
        <f t="shared" si="266"/>
        <v>36</v>
      </c>
      <c r="E269" s="16">
        <f t="shared" si="267"/>
        <v>4581.7353055355461</v>
      </c>
      <c r="F269" s="13">
        <f t="shared" si="268"/>
        <v>0.82547802026518624</v>
      </c>
      <c r="G269" s="13">
        <f t="shared" si="269"/>
        <v>0.56443426371816641</v>
      </c>
      <c r="H269" s="13">
        <f t="shared" si="270"/>
        <v>0.36282792388186264</v>
      </c>
      <c r="I269" s="13">
        <f t="shared" si="271"/>
        <v>0.93185615716782022</v>
      </c>
      <c r="K269" s="13">
        <f t="shared" si="272"/>
        <v>1</v>
      </c>
      <c r="L269" s="13">
        <f t="shared" si="273"/>
        <v>0</v>
      </c>
      <c r="M269" s="13">
        <f t="shared" si="335"/>
        <v>1</v>
      </c>
      <c r="N269" s="16">
        <f t="shared" si="310"/>
        <v>0</v>
      </c>
      <c r="O269" s="17">
        <f t="shared" si="274"/>
        <v>0</v>
      </c>
      <c r="P269" s="16">
        <f t="shared" si="275"/>
        <v>0</v>
      </c>
      <c r="R269" s="13">
        <f t="shared" si="311"/>
        <v>1</v>
      </c>
      <c r="S269" s="13">
        <f t="shared" si="312"/>
        <v>0</v>
      </c>
      <c r="T269" s="13">
        <f t="shared" si="276"/>
        <v>1</v>
      </c>
      <c r="U269" s="16">
        <f t="shared" si="277"/>
        <v>0</v>
      </c>
      <c r="V269" s="17">
        <f t="shared" si="278"/>
        <v>0</v>
      </c>
      <c r="W269" s="16">
        <f t="shared" si="279"/>
        <v>0</v>
      </c>
      <c r="Y269" s="13">
        <f t="shared" si="313"/>
        <v>1</v>
      </c>
      <c r="Z269" s="13">
        <f t="shared" si="314"/>
        <v>0</v>
      </c>
      <c r="AA269" s="13">
        <f t="shared" si="255"/>
        <v>1</v>
      </c>
      <c r="AB269" s="16">
        <f t="shared" si="280"/>
        <v>0</v>
      </c>
      <c r="AC269" s="17">
        <f t="shared" si="281"/>
        <v>0</v>
      </c>
      <c r="AD269" s="16">
        <f t="shared" si="282"/>
        <v>0</v>
      </c>
      <c r="AF269" s="13">
        <f t="shared" si="315"/>
        <v>1</v>
      </c>
      <c r="AG269" s="13">
        <f t="shared" si="316"/>
        <v>0</v>
      </c>
      <c r="AH269" s="13">
        <f t="shared" si="256"/>
        <v>1</v>
      </c>
      <c r="AI269" s="16">
        <f t="shared" si="283"/>
        <v>0</v>
      </c>
      <c r="AJ269" s="17">
        <f t="shared" si="284"/>
        <v>0</v>
      </c>
      <c r="AK269" s="16">
        <f t="shared" si="285"/>
        <v>0</v>
      </c>
      <c r="AM269" s="13">
        <f t="shared" si="317"/>
        <v>1</v>
      </c>
      <c r="AN269" s="13">
        <f t="shared" si="318"/>
        <v>0</v>
      </c>
      <c r="AO269" s="13">
        <f t="shared" si="257"/>
        <v>1</v>
      </c>
      <c r="AP269" s="16">
        <f t="shared" si="286"/>
        <v>0</v>
      </c>
      <c r="AQ269" s="17">
        <f t="shared" si="287"/>
        <v>0</v>
      </c>
      <c r="AR269" s="16">
        <f t="shared" si="288"/>
        <v>0</v>
      </c>
      <c r="AT269" s="13">
        <f t="shared" si="319"/>
        <v>1</v>
      </c>
      <c r="AU269" s="13">
        <f t="shared" si="320"/>
        <v>0</v>
      </c>
      <c r="AV269" s="13">
        <f t="shared" si="258"/>
        <v>1</v>
      </c>
      <c r="AW269" s="16">
        <f t="shared" si="289"/>
        <v>0</v>
      </c>
      <c r="AX269" s="17">
        <f t="shared" si="290"/>
        <v>0</v>
      </c>
      <c r="AY269" s="16">
        <f t="shared" si="291"/>
        <v>0</v>
      </c>
      <c r="BA269" s="13">
        <f t="shared" si="321"/>
        <v>1</v>
      </c>
      <c r="BB269" s="13">
        <f t="shared" si="322"/>
        <v>0</v>
      </c>
      <c r="BC269" s="13">
        <f t="shared" si="259"/>
        <v>1</v>
      </c>
      <c r="BD269" s="16">
        <f t="shared" si="292"/>
        <v>0</v>
      </c>
      <c r="BE269" s="17">
        <f t="shared" si="293"/>
        <v>0</v>
      </c>
      <c r="BF269" s="16">
        <f t="shared" si="294"/>
        <v>0</v>
      </c>
      <c r="BH269" s="13">
        <f t="shared" si="323"/>
        <v>1</v>
      </c>
      <c r="BI269" s="13">
        <f t="shared" si="324"/>
        <v>0</v>
      </c>
      <c r="BJ269" s="13">
        <f t="shared" si="260"/>
        <v>1</v>
      </c>
      <c r="BK269" s="16">
        <f t="shared" si="295"/>
        <v>0</v>
      </c>
      <c r="BL269" s="17">
        <f t="shared" si="296"/>
        <v>0</v>
      </c>
      <c r="BM269" s="16">
        <f t="shared" si="297"/>
        <v>0</v>
      </c>
      <c r="BO269" s="13">
        <f t="shared" si="325"/>
        <v>1</v>
      </c>
      <c r="BP269" s="13">
        <f t="shared" si="326"/>
        <v>0</v>
      </c>
      <c r="BQ269" s="13">
        <f t="shared" si="261"/>
        <v>1</v>
      </c>
      <c r="BR269" s="16">
        <f t="shared" si="298"/>
        <v>0</v>
      </c>
      <c r="BS269" s="17">
        <f t="shared" si="299"/>
        <v>0</v>
      </c>
      <c r="BT269" s="16">
        <f t="shared" si="300"/>
        <v>0</v>
      </c>
      <c r="BV269" s="13">
        <f t="shared" si="327"/>
        <v>1</v>
      </c>
      <c r="BW269" s="13">
        <f t="shared" si="328"/>
        <v>0</v>
      </c>
      <c r="BX269" s="13">
        <f t="shared" si="262"/>
        <v>1</v>
      </c>
      <c r="BY269" s="16">
        <f t="shared" si="301"/>
        <v>0</v>
      </c>
      <c r="BZ269" s="17">
        <f t="shared" si="302"/>
        <v>0</v>
      </c>
      <c r="CA269" s="16">
        <f t="shared" si="303"/>
        <v>0</v>
      </c>
      <c r="CC269" s="13">
        <f t="shared" si="329"/>
        <v>1</v>
      </c>
      <c r="CD269" s="13">
        <f t="shared" si="330"/>
        <v>0</v>
      </c>
      <c r="CE269" s="13">
        <f t="shared" si="263"/>
        <v>1</v>
      </c>
      <c r="CF269" s="16">
        <f t="shared" si="304"/>
        <v>0</v>
      </c>
      <c r="CG269" s="17">
        <f t="shared" si="305"/>
        <v>0</v>
      </c>
      <c r="CH269" s="16">
        <f t="shared" si="306"/>
        <v>0</v>
      </c>
      <c r="CJ269" s="13">
        <f t="shared" si="331"/>
        <v>1</v>
      </c>
      <c r="CK269" s="13">
        <f t="shared" si="332"/>
        <v>0</v>
      </c>
      <c r="CL269" s="13">
        <f t="shared" si="264"/>
        <v>1</v>
      </c>
      <c r="CM269" s="16">
        <f t="shared" si="307"/>
        <v>0</v>
      </c>
      <c r="CN269" s="17">
        <f t="shared" si="308"/>
        <v>0</v>
      </c>
      <c r="CO269" s="16">
        <f t="shared" si="309"/>
        <v>0</v>
      </c>
      <c r="CQ269" s="16">
        <f t="shared" si="333"/>
        <v>0</v>
      </c>
      <c r="CR269" s="16">
        <f>CQ269-ROUNDDOWN(コマンド生成ツール!$D$25,0)</f>
        <v>0</v>
      </c>
      <c r="CS269" s="16">
        <v>8</v>
      </c>
    </row>
    <row r="270" spans="2:97" x14ac:dyDescent="0.15">
      <c r="B270" s="8">
        <f t="shared" si="334"/>
        <v>237</v>
      </c>
      <c r="C270" s="8">
        <f t="shared" si="265"/>
        <v>2</v>
      </c>
      <c r="D270" s="8">
        <f t="shared" si="266"/>
        <v>37</v>
      </c>
      <c r="E270" s="16">
        <f t="shared" si="267"/>
        <v>4688.457630639844</v>
      </c>
      <c r="F270" s="13">
        <f t="shared" si="268"/>
        <v>0.81751262712290385</v>
      </c>
      <c r="G270" s="13">
        <f t="shared" si="269"/>
        <v>0.57591067405857999</v>
      </c>
      <c r="H270" s="13">
        <f t="shared" si="270"/>
        <v>0.33665379101078402</v>
      </c>
      <c r="I270" s="13">
        <f t="shared" si="271"/>
        <v>0.94162849627550427</v>
      </c>
      <c r="K270" s="13">
        <f t="shared" si="272"/>
        <v>1</v>
      </c>
      <c r="L270" s="13">
        <f t="shared" si="273"/>
        <v>0</v>
      </c>
      <c r="M270" s="13">
        <f t="shared" si="335"/>
        <v>1</v>
      </c>
      <c r="N270" s="16">
        <f t="shared" si="310"/>
        <v>0</v>
      </c>
      <c r="O270" s="17">
        <f t="shared" si="274"/>
        <v>0</v>
      </c>
      <c r="P270" s="16">
        <f t="shared" si="275"/>
        <v>0</v>
      </c>
      <c r="R270" s="13">
        <f t="shared" si="311"/>
        <v>1</v>
      </c>
      <c r="S270" s="13">
        <f t="shared" si="312"/>
        <v>0</v>
      </c>
      <c r="T270" s="13">
        <f t="shared" si="276"/>
        <v>1</v>
      </c>
      <c r="U270" s="16">
        <f t="shared" si="277"/>
        <v>0</v>
      </c>
      <c r="V270" s="17">
        <f t="shared" si="278"/>
        <v>0</v>
      </c>
      <c r="W270" s="16">
        <f t="shared" si="279"/>
        <v>0</v>
      </c>
      <c r="Y270" s="13">
        <f t="shared" si="313"/>
        <v>1</v>
      </c>
      <c r="Z270" s="13">
        <f t="shared" si="314"/>
        <v>0</v>
      </c>
      <c r="AA270" s="13">
        <f t="shared" ref="AA270:AA332" si="336">SQRT(Y270^2+Z270^2)</f>
        <v>1</v>
      </c>
      <c r="AB270" s="16">
        <f t="shared" si="280"/>
        <v>0</v>
      </c>
      <c r="AC270" s="17">
        <f t="shared" si="281"/>
        <v>0</v>
      </c>
      <c r="AD270" s="16">
        <f t="shared" si="282"/>
        <v>0</v>
      </c>
      <c r="AF270" s="13">
        <f t="shared" si="315"/>
        <v>1</v>
      </c>
      <c r="AG270" s="13">
        <f t="shared" si="316"/>
        <v>0</v>
      </c>
      <c r="AH270" s="13">
        <f t="shared" ref="AH270:AH332" si="337">SQRT(AF270^2+AG270^2)</f>
        <v>1</v>
      </c>
      <c r="AI270" s="16">
        <f t="shared" si="283"/>
        <v>0</v>
      </c>
      <c r="AJ270" s="17">
        <f t="shared" si="284"/>
        <v>0</v>
      </c>
      <c r="AK270" s="16">
        <f t="shared" si="285"/>
        <v>0</v>
      </c>
      <c r="AM270" s="13">
        <f t="shared" si="317"/>
        <v>1</v>
      </c>
      <c r="AN270" s="13">
        <f t="shared" si="318"/>
        <v>0</v>
      </c>
      <c r="AO270" s="13">
        <f t="shared" ref="AO270:AO332" si="338">SQRT(AM270^2+AN270^2)</f>
        <v>1</v>
      </c>
      <c r="AP270" s="16">
        <f t="shared" si="286"/>
        <v>0</v>
      </c>
      <c r="AQ270" s="17">
        <f t="shared" si="287"/>
        <v>0</v>
      </c>
      <c r="AR270" s="16">
        <f t="shared" si="288"/>
        <v>0</v>
      </c>
      <c r="AT270" s="13">
        <f t="shared" si="319"/>
        <v>1</v>
      </c>
      <c r="AU270" s="13">
        <f t="shared" si="320"/>
        <v>0</v>
      </c>
      <c r="AV270" s="13">
        <f t="shared" ref="AV270:AV332" si="339">SQRT(AT270^2+AU270^2)</f>
        <v>1</v>
      </c>
      <c r="AW270" s="16">
        <f t="shared" si="289"/>
        <v>0</v>
      </c>
      <c r="AX270" s="17">
        <f t="shared" si="290"/>
        <v>0</v>
      </c>
      <c r="AY270" s="16">
        <f t="shared" si="291"/>
        <v>0</v>
      </c>
      <c r="BA270" s="13">
        <f t="shared" si="321"/>
        <v>1</v>
      </c>
      <c r="BB270" s="13">
        <f t="shared" si="322"/>
        <v>0</v>
      </c>
      <c r="BC270" s="13">
        <f t="shared" ref="BC270:BC332" si="340">SQRT(BA270^2+BB270^2)</f>
        <v>1</v>
      </c>
      <c r="BD270" s="16">
        <f t="shared" si="292"/>
        <v>0</v>
      </c>
      <c r="BE270" s="17">
        <f t="shared" si="293"/>
        <v>0</v>
      </c>
      <c r="BF270" s="16">
        <f t="shared" si="294"/>
        <v>0</v>
      </c>
      <c r="BH270" s="13">
        <f t="shared" si="323"/>
        <v>1</v>
      </c>
      <c r="BI270" s="13">
        <f t="shared" si="324"/>
        <v>0</v>
      </c>
      <c r="BJ270" s="13">
        <f t="shared" ref="BJ270:BJ332" si="341">SQRT(BH270^2+BI270^2)</f>
        <v>1</v>
      </c>
      <c r="BK270" s="16">
        <f t="shared" si="295"/>
        <v>0</v>
      </c>
      <c r="BL270" s="17">
        <f t="shared" si="296"/>
        <v>0</v>
      </c>
      <c r="BM270" s="16">
        <f t="shared" si="297"/>
        <v>0</v>
      </c>
      <c r="BO270" s="13">
        <f t="shared" si="325"/>
        <v>1</v>
      </c>
      <c r="BP270" s="13">
        <f t="shared" si="326"/>
        <v>0</v>
      </c>
      <c r="BQ270" s="13">
        <f t="shared" ref="BQ270:BQ332" si="342">SQRT(BO270^2+BP270^2)</f>
        <v>1</v>
      </c>
      <c r="BR270" s="16">
        <f t="shared" si="298"/>
        <v>0</v>
      </c>
      <c r="BS270" s="17">
        <f t="shared" si="299"/>
        <v>0</v>
      </c>
      <c r="BT270" s="16">
        <f t="shared" si="300"/>
        <v>0</v>
      </c>
      <c r="BV270" s="13">
        <f t="shared" si="327"/>
        <v>1</v>
      </c>
      <c r="BW270" s="13">
        <f t="shared" si="328"/>
        <v>0</v>
      </c>
      <c r="BX270" s="13">
        <f t="shared" ref="BX270:BX332" si="343">SQRT(BV270^2+BW270^2)</f>
        <v>1</v>
      </c>
      <c r="BY270" s="16">
        <f t="shared" si="301"/>
        <v>0</v>
      </c>
      <c r="BZ270" s="17">
        <f t="shared" si="302"/>
        <v>0</v>
      </c>
      <c r="CA270" s="16">
        <f t="shared" si="303"/>
        <v>0</v>
      </c>
      <c r="CC270" s="13">
        <f t="shared" si="329"/>
        <v>1</v>
      </c>
      <c r="CD270" s="13">
        <f t="shared" si="330"/>
        <v>0</v>
      </c>
      <c r="CE270" s="13">
        <f t="shared" ref="CE270:CE332" si="344">SQRT(CC270^2+CD270^2)</f>
        <v>1</v>
      </c>
      <c r="CF270" s="16">
        <f t="shared" si="304"/>
        <v>0</v>
      </c>
      <c r="CG270" s="17">
        <f t="shared" si="305"/>
        <v>0</v>
      </c>
      <c r="CH270" s="16">
        <f t="shared" si="306"/>
        <v>0</v>
      </c>
      <c r="CJ270" s="13">
        <f t="shared" si="331"/>
        <v>1</v>
      </c>
      <c r="CK270" s="13">
        <f t="shared" si="332"/>
        <v>0</v>
      </c>
      <c r="CL270" s="13">
        <f t="shared" ref="CL270:CL332" si="345">SQRT(CJ270^2+CK270^2)</f>
        <v>1</v>
      </c>
      <c r="CM270" s="16">
        <f t="shared" si="307"/>
        <v>0</v>
      </c>
      <c r="CN270" s="17">
        <f t="shared" si="308"/>
        <v>0</v>
      </c>
      <c r="CO270" s="16">
        <f t="shared" si="309"/>
        <v>0</v>
      </c>
      <c r="CQ270" s="16">
        <f t="shared" si="333"/>
        <v>0</v>
      </c>
      <c r="CR270" s="16">
        <f>CQ270-ROUNDDOWN(コマンド生成ツール!$D$25,0)</f>
        <v>0</v>
      </c>
      <c r="CS270" s="16">
        <v>8</v>
      </c>
    </row>
    <row r="271" spans="2:97" x14ac:dyDescent="0.15">
      <c r="B271" s="8">
        <f t="shared" si="334"/>
        <v>238</v>
      </c>
      <c r="C271" s="8">
        <f t="shared" si="265"/>
        <v>2</v>
      </c>
      <c r="D271" s="8">
        <f t="shared" si="266"/>
        <v>38</v>
      </c>
      <c r="E271" s="16">
        <f t="shared" si="267"/>
        <v>4797.6658380389817</v>
      </c>
      <c r="F271" s="13">
        <f t="shared" si="268"/>
        <v>0.80919654915356209</v>
      </c>
      <c r="G271" s="13">
        <f t="shared" si="269"/>
        <v>0.5875380369286457</v>
      </c>
      <c r="H271" s="13">
        <f t="shared" si="270"/>
        <v>0.30959811032406664</v>
      </c>
      <c r="I271" s="13">
        <f t="shared" si="271"/>
        <v>0.9508675039582366</v>
      </c>
      <c r="K271" s="13">
        <f t="shared" si="272"/>
        <v>1</v>
      </c>
      <c r="L271" s="13">
        <f t="shared" si="273"/>
        <v>0</v>
      </c>
      <c r="M271" s="13">
        <f t="shared" si="335"/>
        <v>1</v>
      </c>
      <c r="N271" s="16">
        <f t="shared" si="310"/>
        <v>0</v>
      </c>
      <c r="O271" s="17">
        <f t="shared" si="274"/>
        <v>0</v>
      </c>
      <c r="P271" s="16">
        <f t="shared" si="275"/>
        <v>0</v>
      </c>
      <c r="R271" s="13">
        <f t="shared" si="311"/>
        <v>1</v>
      </c>
      <c r="S271" s="13">
        <f t="shared" si="312"/>
        <v>0</v>
      </c>
      <c r="T271" s="13">
        <f t="shared" si="276"/>
        <v>1</v>
      </c>
      <c r="U271" s="16">
        <f t="shared" si="277"/>
        <v>0</v>
      </c>
      <c r="V271" s="17">
        <f t="shared" si="278"/>
        <v>0</v>
      </c>
      <c r="W271" s="16">
        <f t="shared" si="279"/>
        <v>0</v>
      </c>
      <c r="Y271" s="13">
        <f t="shared" si="313"/>
        <v>1</v>
      </c>
      <c r="Z271" s="13">
        <f t="shared" si="314"/>
        <v>0</v>
      </c>
      <c r="AA271" s="13">
        <f t="shared" si="336"/>
        <v>1</v>
      </c>
      <c r="AB271" s="16">
        <f t="shared" si="280"/>
        <v>0</v>
      </c>
      <c r="AC271" s="17">
        <f t="shared" si="281"/>
        <v>0</v>
      </c>
      <c r="AD271" s="16">
        <f t="shared" si="282"/>
        <v>0</v>
      </c>
      <c r="AF271" s="13">
        <f t="shared" si="315"/>
        <v>1</v>
      </c>
      <c r="AG271" s="13">
        <f t="shared" si="316"/>
        <v>0</v>
      </c>
      <c r="AH271" s="13">
        <f t="shared" si="337"/>
        <v>1</v>
      </c>
      <c r="AI271" s="16">
        <f t="shared" si="283"/>
        <v>0</v>
      </c>
      <c r="AJ271" s="17">
        <f t="shared" si="284"/>
        <v>0</v>
      </c>
      <c r="AK271" s="16">
        <f t="shared" si="285"/>
        <v>0</v>
      </c>
      <c r="AM271" s="13">
        <f t="shared" si="317"/>
        <v>1</v>
      </c>
      <c r="AN271" s="13">
        <f t="shared" si="318"/>
        <v>0</v>
      </c>
      <c r="AO271" s="13">
        <f t="shared" si="338"/>
        <v>1</v>
      </c>
      <c r="AP271" s="16">
        <f t="shared" si="286"/>
        <v>0</v>
      </c>
      <c r="AQ271" s="17">
        <f t="shared" si="287"/>
        <v>0</v>
      </c>
      <c r="AR271" s="16">
        <f t="shared" si="288"/>
        <v>0</v>
      </c>
      <c r="AT271" s="13">
        <f t="shared" si="319"/>
        <v>1</v>
      </c>
      <c r="AU271" s="13">
        <f t="shared" si="320"/>
        <v>0</v>
      </c>
      <c r="AV271" s="13">
        <f t="shared" si="339"/>
        <v>1</v>
      </c>
      <c r="AW271" s="16">
        <f t="shared" si="289"/>
        <v>0</v>
      </c>
      <c r="AX271" s="17">
        <f t="shared" si="290"/>
        <v>0</v>
      </c>
      <c r="AY271" s="16">
        <f t="shared" si="291"/>
        <v>0</v>
      </c>
      <c r="BA271" s="13">
        <f t="shared" si="321"/>
        <v>1</v>
      </c>
      <c r="BB271" s="13">
        <f t="shared" si="322"/>
        <v>0</v>
      </c>
      <c r="BC271" s="13">
        <f t="shared" si="340"/>
        <v>1</v>
      </c>
      <c r="BD271" s="16">
        <f t="shared" si="292"/>
        <v>0</v>
      </c>
      <c r="BE271" s="17">
        <f t="shared" si="293"/>
        <v>0</v>
      </c>
      <c r="BF271" s="16">
        <f t="shared" si="294"/>
        <v>0</v>
      </c>
      <c r="BH271" s="13">
        <f t="shared" si="323"/>
        <v>1</v>
      </c>
      <c r="BI271" s="13">
        <f t="shared" si="324"/>
        <v>0</v>
      </c>
      <c r="BJ271" s="13">
        <f t="shared" si="341"/>
        <v>1</v>
      </c>
      <c r="BK271" s="16">
        <f t="shared" si="295"/>
        <v>0</v>
      </c>
      <c r="BL271" s="17">
        <f t="shared" si="296"/>
        <v>0</v>
      </c>
      <c r="BM271" s="16">
        <f t="shared" si="297"/>
        <v>0</v>
      </c>
      <c r="BO271" s="13">
        <f t="shared" si="325"/>
        <v>1</v>
      </c>
      <c r="BP271" s="13">
        <f t="shared" si="326"/>
        <v>0</v>
      </c>
      <c r="BQ271" s="13">
        <f t="shared" si="342"/>
        <v>1</v>
      </c>
      <c r="BR271" s="16">
        <f t="shared" si="298"/>
        <v>0</v>
      </c>
      <c r="BS271" s="17">
        <f t="shared" si="299"/>
        <v>0</v>
      </c>
      <c r="BT271" s="16">
        <f t="shared" si="300"/>
        <v>0</v>
      </c>
      <c r="BV271" s="13">
        <f t="shared" si="327"/>
        <v>1</v>
      </c>
      <c r="BW271" s="13">
        <f t="shared" si="328"/>
        <v>0</v>
      </c>
      <c r="BX271" s="13">
        <f t="shared" si="343"/>
        <v>1</v>
      </c>
      <c r="BY271" s="16">
        <f t="shared" si="301"/>
        <v>0</v>
      </c>
      <c r="BZ271" s="17">
        <f t="shared" si="302"/>
        <v>0</v>
      </c>
      <c r="CA271" s="16">
        <f t="shared" si="303"/>
        <v>0</v>
      </c>
      <c r="CC271" s="13">
        <f t="shared" si="329"/>
        <v>1</v>
      </c>
      <c r="CD271" s="13">
        <f t="shared" si="330"/>
        <v>0</v>
      </c>
      <c r="CE271" s="13">
        <f t="shared" si="344"/>
        <v>1</v>
      </c>
      <c r="CF271" s="16">
        <f t="shared" si="304"/>
        <v>0</v>
      </c>
      <c r="CG271" s="17">
        <f t="shared" si="305"/>
        <v>0</v>
      </c>
      <c r="CH271" s="16">
        <f t="shared" si="306"/>
        <v>0</v>
      </c>
      <c r="CJ271" s="13">
        <f t="shared" si="331"/>
        <v>1</v>
      </c>
      <c r="CK271" s="13">
        <f t="shared" si="332"/>
        <v>0</v>
      </c>
      <c r="CL271" s="13">
        <f t="shared" si="345"/>
        <v>1</v>
      </c>
      <c r="CM271" s="16">
        <f t="shared" si="307"/>
        <v>0</v>
      </c>
      <c r="CN271" s="17">
        <f t="shared" si="308"/>
        <v>0</v>
      </c>
      <c r="CO271" s="16">
        <f t="shared" si="309"/>
        <v>0</v>
      </c>
      <c r="CQ271" s="16">
        <f t="shared" si="333"/>
        <v>0</v>
      </c>
      <c r="CR271" s="16">
        <f>CQ271-ROUNDDOWN(コマンド生成ツール!$D$25,0)</f>
        <v>0</v>
      </c>
      <c r="CS271" s="16">
        <v>8</v>
      </c>
    </row>
    <row r="272" spans="2:97" x14ac:dyDescent="0.15">
      <c r="B272" s="8">
        <f t="shared" si="334"/>
        <v>239</v>
      </c>
      <c r="C272" s="8">
        <f t="shared" si="265"/>
        <v>2</v>
      </c>
      <c r="D272" s="8">
        <f t="shared" si="266"/>
        <v>39</v>
      </c>
      <c r="E272" s="16">
        <f t="shared" si="267"/>
        <v>4909.4178313700613</v>
      </c>
      <c r="F272" s="13">
        <f t="shared" si="268"/>
        <v>0.8005155946871374</v>
      </c>
      <c r="G272" s="13">
        <f t="shared" si="269"/>
        <v>0.59931192434549363</v>
      </c>
      <c r="H272" s="13">
        <f t="shared" si="270"/>
        <v>0.28165043467460266</v>
      </c>
      <c r="I272" s="13">
        <f t="shared" si="271"/>
        <v>0.9595170830410511</v>
      </c>
      <c r="K272" s="13">
        <f t="shared" si="272"/>
        <v>1</v>
      </c>
      <c r="L272" s="13">
        <f t="shared" si="273"/>
        <v>0</v>
      </c>
      <c r="M272" s="13">
        <f t="shared" si="335"/>
        <v>1</v>
      </c>
      <c r="N272" s="16">
        <f t="shared" si="310"/>
        <v>0</v>
      </c>
      <c r="O272" s="17">
        <f t="shared" si="274"/>
        <v>0</v>
      </c>
      <c r="P272" s="16">
        <f t="shared" si="275"/>
        <v>0</v>
      </c>
      <c r="R272" s="13">
        <f t="shared" si="311"/>
        <v>1</v>
      </c>
      <c r="S272" s="13">
        <f t="shared" si="312"/>
        <v>0</v>
      </c>
      <c r="T272" s="13">
        <f t="shared" si="276"/>
        <v>1</v>
      </c>
      <c r="U272" s="16">
        <f t="shared" si="277"/>
        <v>0</v>
      </c>
      <c r="V272" s="17">
        <f t="shared" si="278"/>
        <v>0</v>
      </c>
      <c r="W272" s="16">
        <f t="shared" si="279"/>
        <v>0</v>
      </c>
      <c r="Y272" s="13">
        <f t="shared" si="313"/>
        <v>1</v>
      </c>
      <c r="Z272" s="13">
        <f t="shared" si="314"/>
        <v>0</v>
      </c>
      <c r="AA272" s="13">
        <f t="shared" si="336"/>
        <v>1</v>
      </c>
      <c r="AB272" s="16">
        <f t="shared" si="280"/>
        <v>0</v>
      </c>
      <c r="AC272" s="17">
        <f t="shared" si="281"/>
        <v>0</v>
      </c>
      <c r="AD272" s="16">
        <f t="shared" si="282"/>
        <v>0</v>
      </c>
      <c r="AF272" s="13">
        <f t="shared" si="315"/>
        <v>1</v>
      </c>
      <c r="AG272" s="13">
        <f t="shared" si="316"/>
        <v>0</v>
      </c>
      <c r="AH272" s="13">
        <f t="shared" si="337"/>
        <v>1</v>
      </c>
      <c r="AI272" s="16">
        <f t="shared" si="283"/>
        <v>0</v>
      </c>
      <c r="AJ272" s="17">
        <f t="shared" si="284"/>
        <v>0</v>
      </c>
      <c r="AK272" s="16">
        <f t="shared" si="285"/>
        <v>0</v>
      </c>
      <c r="AM272" s="13">
        <f t="shared" si="317"/>
        <v>1</v>
      </c>
      <c r="AN272" s="13">
        <f t="shared" si="318"/>
        <v>0</v>
      </c>
      <c r="AO272" s="13">
        <f t="shared" si="338"/>
        <v>1</v>
      </c>
      <c r="AP272" s="16">
        <f t="shared" si="286"/>
        <v>0</v>
      </c>
      <c r="AQ272" s="17">
        <f t="shared" si="287"/>
        <v>0</v>
      </c>
      <c r="AR272" s="16">
        <f t="shared" si="288"/>
        <v>0</v>
      </c>
      <c r="AT272" s="13">
        <f t="shared" si="319"/>
        <v>1</v>
      </c>
      <c r="AU272" s="13">
        <f t="shared" si="320"/>
        <v>0</v>
      </c>
      <c r="AV272" s="13">
        <f t="shared" si="339"/>
        <v>1</v>
      </c>
      <c r="AW272" s="16">
        <f t="shared" si="289"/>
        <v>0</v>
      </c>
      <c r="AX272" s="17">
        <f t="shared" si="290"/>
        <v>0</v>
      </c>
      <c r="AY272" s="16">
        <f t="shared" si="291"/>
        <v>0</v>
      </c>
      <c r="BA272" s="13">
        <f t="shared" si="321"/>
        <v>1</v>
      </c>
      <c r="BB272" s="13">
        <f t="shared" si="322"/>
        <v>0</v>
      </c>
      <c r="BC272" s="13">
        <f t="shared" si="340"/>
        <v>1</v>
      </c>
      <c r="BD272" s="16">
        <f t="shared" si="292"/>
        <v>0</v>
      </c>
      <c r="BE272" s="17">
        <f t="shared" si="293"/>
        <v>0</v>
      </c>
      <c r="BF272" s="16">
        <f t="shared" si="294"/>
        <v>0</v>
      </c>
      <c r="BH272" s="13">
        <f t="shared" si="323"/>
        <v>1</v>
      </c>
      <c r="BI272" s="13">
        <f t="shared" si="324"/>
        <v>0</v>
      </c>
      <c r="BJ272" s="13">
        <f t="shared" si="341"/>
        <v>1</v>
      </c>
      <c r="BK272" s="16">
        <f t="shared" si="295"/>
        <v>0</v>
      </c>
      <c r="BL272" s="17">
        <f t="shared" si="296"/>
        <v>0</v>
      </c>
      <c r="BM272" s="16">
        <f t="shared" si="297"/>
        <v>0</v>
      </c>
      <c r="BO272" s="13">
        <f t="shared" si="325"/>
        <v>1</v>
      </c>
      <c r="BP272" s="13">
        <f t="shared" si="326"/>
        <v>0</v>
      </c>
      <c r="BQ272" s="13">
        <f t="shared" si="342"/>
        <v>1</v>
      </c>
      <c r="BR272" s="16">
        <f t="shared" si="298"/>
        <v>0</v>
      </c>
      <c r="BS272" s="17">
        <f t="shared" si="299"/>
        <v>0</v>
      </c>
      <c r="BT272" s="16">
        <f t="shared" si="300"/>
        <v>0</v>
      </c>
      <c r="BV272" s="13">
        <f t="shared" si="327"/>
        <v>1</v>
      </c>
      <c r="BW272" s="13">
        <f t="shared" si="328"/>
        <v>0</v>
      </c>
      <c r="BX272" s="13">
        <f t="shared" si="343"/>
        <v>1</v>
      </c>
      <c r="BY272" s="16">
        <f t="shared" si="301"/>
        <v>0</v>
      </c>
      <c r="BZ272" s="17">
        <f t="shared" si="302"/>
        <v>0</v>
      </c>
      <c r="CA272" s="16">
        <f t="shared" si="303"/>
        <v>0</v>
      </c>
      <c r="CC272" s="13">
        <f t="shared" si="329"/>
        <v>1</v>
      </c>
      <c r="CD272" s="13">
        <f t="shared" si="330"/>
        <v>0</v>
      </c>
      <c r="CE272" s="13">
        <f t="shared" si="344"/>
        <v>1</v>
      </c>
      <c r="CF272" s="16">
        <f t="shared" si="304"/>
        <v>0</v>
      </c>
      <c r="CG272" s="17">
        <f t="shared" si="305"/>
        <v>0</v>
      </c>
      <c r="CH272" s="16">
        <f t="shared" si="306"/>
        <v>0</v>
      </c>
      <c r="CJ272" s="13">
        <f t="shared" si="331"/>
        <v>1</v>
      </c>
      <c r="CK272" s="13">
        <f t="shared" si="332"/>
        <v>0</v>
      </c>
      <c r="CL272" s="13">
        <f t="shared" si="345"/>
        <v>1</v>
      </c>
      <c r="CM272" s="16">
        <f t="shared" si="307"/>
        <v>0</v>
      </c>
      <c r="CN272" s="17">
        <f t="shared" si="308"/>
        <v>0</v>
      </c>
      <c r="CO272" s="16">
        <f t="shared" si="309"/>
        <v>0</v>
      </c>
      <c r="CQ272" s="16">
        <f t="shared" si="333"/>
        <v>0</v>
      </c>
      <c r="CR272" s="16">
        <f>CQ272-ROUNDDOWN(コマンド生成ツール!$D$25,0)</f>
        <v>0</v>
      </c>
      <c r="CS272" s="16">
        <v>8</v>
      </c>
    </row>
    <row r="273" spans="2:97" x14ac:dyDescent="0.15">
      <c r="B273" s="8">
        <f t="shared" si="334"/>
        <v>240</v>
      </c>
      <c r="C273" s="8">
        <f t="shared" si="265"/>
        <v>2</v>
      </c>
      <c r="D273" s="8">
        <f t="shared" si="266"/>
        <v>40</v>
      </c>
      <c r="E273" s="16">
        <f t="shared" si="267"/>
        <v>5023.7728630191614</v>
      </c>
      <c r="F273" s="13">
        <f t="shared" si="268"/>
        <v>0.79145512142333729</v>
      </c>
      <c r="G273" s="13">
        <f t="shared" si="269"/>
        <v>0.61122728241855373</v>
      </c>
      <c r="H273" s="13">
        <f t="shared" si="270"/>
        <v>0.252802418454459</v>
      </c>
      <c r="I273" s="13">
        <f t="shared" si="271"/>
        <v>0.96751792604766584</v>
      </c>
      <c r="K273" s="13">
        <f t="shared" si="272"/>
        <v>1</v>
      </c>
      <c r="L273" s="13">
        <f t="shared" si="273"/>
        <v>0</v>
      </c>
      <c r="M273" s="13">
        <f t="shared" si="335"/>
        <v>1</v>
      </c>
      <c r="N273" s="16">
        <f t="shared" si="310"/>
        <v>0</v>
      </c>
      <c r="O273" s="17">
        <f t="shared" si="274"/>
        <v>0</v>
      </c>
      <c r="P273" s="16">
        <f t="shared" si="275"/>
        <v>0</v>
      </c>
      <c r="R273" s="13">
        <f t="shared" si="311"/>
        <v>1</v>
      </c>
      <c r="S273" s="13">
        <f t="shared" si="312"/>
        <v>0</v>
      </c>
      <c r="T273" s="13">
        <f t="shared" si="276"/>
        <v>1</v>
      </c>
      <c r="U273" s="16">
        <f t="shared" si="277"/>
        <v>0</v>
      </c>
      <c r="V273" s="17">
        <f t="shared" si="278"/>
        <v>0</v>
      </c>
      <c r="W273" s="16">
        <f t="shared" si="279"/>
        <v>0</v>
      </c>
      <c r="Y273" s="13">
        <f t="shared" si="313"/>
        <v>1</v>
      </c>
      <c r="Z273" s="13">
        <f t="shared" si="314"/>
        <v>0</v>
      </c>
      <c r="AA273" s="13">
        <f t="shared" si="336"/>
        <v>1</v>
      </c>
      <c r="AB273" s="16">
        <f t="shared" si="280"/>
        <v>0</v>
      </c>
      <c r="AC273" s="17">
        <f t="shared" si="281"/>
        <v>0</v>
      </c>
      <c r="AD273" s="16">
        <f t="shared" si="282"/>
        <v>0</v>
      </c>
      <c r="AF273" s="13">
        <f t="shared" si="315"/>
        <v>1</v>
      </c>
      <c r="AG273" s="13">
        <f t="shared" si="316"/>
        <v>0</v>
      </c>
      <c r="AH273" s="13">
        <f t="shared" si="337"/>
        <v>1</v>
      </c>
      <c r="AI273" s="16">
        <f t="shared" si="283"/>
        <v>0</v>
      </c>
      <c r="AJ273" s="17">
        <f t="shared" si="284"/>
        <v>0</v>
      </c>
      <c r="AK273" s="16">
        <f t="shared" si="285"/>
        <v>0</v>
      </c>
      <c r="AM273" s="13">
        <f t="shared" si="317"/>
        <v>1</v>
      </c>
      <c r="AN273" s="13">
        <f t="shared" si="318"/>
        <v>0</v>
      </c>
      <c r="AO273" s="13">
        <f t="shared" si="338"/>
        <v>1</v>
      </c>
      <c r="AP273" s="16">
        <f t="shared" si="286"/>
        <v>0</v>
      </c>
      <c r="AQ273" s="17">
        <f t="shared" si="287"/>
        <v>0</v>
      </c>
      <c r="AR273" s="16">
        <f t="shared" si="288"/>
        <v>0</v>
      </c>
      <c r="AT273" s="13">
        <f t="shared" si="319"/>
        <v>1</v>
      </c>
      <c r="AU273" s="13">
        <f t="shared" si="320"/>
        <v>0</v>
      </c>
      <c r="AV273" s="13">
        <f t="shared" si="339"/>
        <v>1</v>
      </c>
      <c r="AW273" s="16">
        <f t="shared" si="289"/>
        <v>0</v>
      </c>
      <c r="AX273" s="17">
        <f t="shared" si="290"/>
        <v>0</v>
      </c>
      <c r="AY273" s="16">
        <f t="shared" si="291"/>
        <v>0</v>
      </c>
      <c r="BA273" s="13">
        <f t="shared" si="321"/>
        <v>1</v>
      </c>
      <c r="BB273" s="13">
        <f t="shared" si="322"/>
        <v>0</v>
      </c>
      <c r="BC273" s="13">
        <f t="shared" si="340"/>
        <v>1</v>
      </c>
      <c r="BD273" s="16">
        <f t="shared" si="292"/>
        <v>0</v>
      </c>
      <c r="BE273" s="17">
        <f t="shared" si="293"/>
        <v>0</v>
      </c>
      <c r="BF273" s="16">
        <f t="shared" si="294"/>
        <v>0</v>
      </c>
      <c r="BH273" s="13">
        <f t="shared" si="323"/>
        <v>1</v>
      </c>
      <c r="BI273" s="13">
        <f t="shared" si="324"/>
        <v>0</v>
      </c>
      <c r="BJ273" s="13">
        <f t="shared" si="341"/>
        <v>1</v>
      </c>
      <c r="BK273" s="16">
        <f t="shared" si="295"/>
        <v>0</v>
      </c>
      <c r="BL273" s="17">
        <f t="shared" si="296"/>
        <v>0</v>
      </c>
      <c r="BM273" s="16">
        <f t="shared" si="297"/>
        <v>0</v>
      </c>
      <c r="BO273" s="13">
        <f t="shared" si="325"/>
        <v>1</v>
      </c>
      <c r="BP273" s="13">
        <f t="shared" si="326"/>
        <v>0</v>
      </c>
      <c r="BQ273" s="13">
        <f t="shared" si="342"/>
        <v>1</v>
      </c>
      <c r="BR273" s="16">
        <f t="shared" si="298"/>
        <v>0</v>
      </c>
      <c r="BS273" s="17">
        <f t="shared" si="299"/>
        <v>0</v>
      </c>
      <c r="BT273" s="16">
        <f t="shared" si="300"/>
        <v>0</v>
      </c>
      <c r="BV273" s="13">
        <f t="shared" si="327"/>
        <v>1</v>
      </c>
      <c r="BW273" s="13">
        <f t="shared" si="328"/>
        <v>0</v>
      </c>
      <c r="BX273" s="13">
        <f t="shared" si="343"/>
        <v>1</v>
      </c>
      <c r="BY273" s="16">
        <f t="shared" si="301"/>
        <v>0</v>
      </c>
      <c r="BZ273" s="17">
        <f t="shared" si="302"/>
        <v>0</v>
      </c>
      <c r="CA273" s="16">
        <f t="shared" si="303"/>
        <v>0</v>
      </c>
      <c r="CC273" s="13">
        <f t="shared" si="329"/>
        <v>1</v>
      </c>
      <c r="CD273" s="13">
        <f t="shared" si="330"/>
        <v>0</v>
      </c>
      <c r="CE273" s="13">
        <f t="shared" si="344"/>
        <v>1</v>
      </c>
      <c r="CF273" s="16">
        <f t="shared" si="304"/>
        <v>0</v>
      </c>
      <c r="CG273" s="17">
        <f t="shared" si="305"/>
        <v>0</v>
      </c>
      <c r="CH273" s="16">
        <f t="shared" si="306"/>
        <v>0</v>
      </c>
      <c r="CJ273" s="13">
        <f t="shared" si="331"/>
        <v>1</v>
      </c>
      <c r="CK273" s="13">
        <f t="shared" si="332"/>
        <v>0</v>
      </c>
      <c r="CL273" s="13">
        <f t="shared" si="345"/>
        <v>1</v>
      </c>
      <c r="CM273" s="16">
        <f t="shared" si="307"/>
        <v>0</v>
      </c>
      <c r="CN273" s="17">
        <f t="shared" si="308"/>
        <v>0</v>
      </c>
      <c r="CO273" s="16">
        <f t="shared" si="309"/>
        <v>0</v>
      </c>
      <c r="CQ273" s="16">
        <f t="shared" si="333"/>
        <v>0</v>
      </c>
      <c r="CR273" s="16">
        <f>CQ273-ROUNDDOWN(コマンド生成ツール!$D$25,0)</f>
        <v>0</v>
      </c>
      <c r="CS273" s="16">
        <v>8</v>
      </c>
    </row>
    <row r="274" spans="2:97" x14ac:dyDescent="0.15">
      <c r="B274" s="8">
        <f t="shared" si="334"/>
        <v>241</v>
      </c>
      <c r="C274" s="8">
        <f t="shared" si="265"/>
        <v>2</v>
      </c>
      <c r="D274" s="8">
        <f t="shared" si="266"/>
        <v>41</v>
      </c>
      <c r="E274" s="16">
        <f t="shared" si="267"/>
        <v>5140.7915655377283</v>
      </c>
      <c r="F274" s="13">
        <f t="shared" si="268"/>
        <v>0.78200003520392558</v>
      </c>
      <c r="G274" s="13">
        <f t="shared" si="269"/>
        <v>0.62327838478569042</v>
      </c>
      <c r="H274" s="13">
        <f t="shared" si="270"/>
        <v>0.2230481101178817</v>
      </c>
      <c r="I274" s="13">
        <f t="shared" si="271"/>
        <v>0.97480743768851152</v>
      </c>
      <c r="K274" s="13">
        <f t="shared" si="272"/>
        <v>1</v>
      </c>
      <c r="L274" s="13">
        <f t="shared" si="273"/>
        <v>0</v>
      </c>
      <c r="M274" s="13">
        <f t="shared" si="335"/>
        <v>1</v>
      </c>
      <c r="N274" s="16">
        <f t="shared" si="310"/>
        <v>0</v>
      </c>
      <c r="O274" s="17">
        <f t="shared" si="274"/>
        <v>0</v>
      </c>
      <c r="P274" s="16">
        <f t="shared" si="275"/>
        <v>0</v>
      </c>
      <c r="R274" s="13">
        <f t="shared" si="311"/>
        <v>1</v>
      </c>
      <c r="S274" s="13">
        <f t="shared" si="312"/>
        <v>0</v>
      </c>
      <c r="T274" s="13">
        <f t="shared" si="276"/>
        <v>1</v>
      </c>
      <c r="U274" s="16">
        <f t="shared" si="277"/>
        <v>0</v>
      </c>
      <c r="V274" s="17">
        <f t="shared" si="278"/>
        <v>0</v>
      </c>
      <c r="W274" s="16">
        <f t="shared" si="279"/>
        <v>0</v>
      </c>
      <c r="Y274" s="13">
        <f t="shared" si="313"/>
        <v>1</v>
      </c>
      <c r="Z274" s="13">
        <f t="shared" si="314"/>
        <v>0</v>
      </c>
      <c r="AA274" s="13">
        <f t="shared" si="336"/>
        <v>1</v>
      </c>
      <c r="AB274" s="16">
        <f t="shared" si="280"/>
        <v>0</v>
      </c>
      <c r="AC274" s="17">
        <f t="shared" si="281"/>
        <v>0</v>
      </c>
      <c r="AD274" s="16">
        <f t="shared" si="282"/>
        <v>0</v>
      </c>
      <c r="AF274" s="13">
        <f t="shared" si="315"/>
        <v>1</v>
      </c>
      <c r="AG274" s="13">
        <f t="shared" si="316"/>
        <v>0</v>
      </c>
      <c r="AH274" s="13">
        <f t="shared" si="337"/>
        <v>1</v>
      </c>
      <c r="AI274" s="16">
        <f t="shared" si="283"/>
        <v>0</v>
      </c>
      <c r="AJ274" s="17">
        <f t="shared" si="284"/>
        <v>0</v>
      </c>
      <c r="AK274" s="16">
        <f t="shared" si="285"/>
        <v>0</v>
      </c>
      <c r="AM274" s="13">
        <f t="shared" si="317"/>
        <v>1</v>
      </c>
      <c r="AN274" s="13">
        <f t="shared" si="318"/>
        <v>0</v>
      </c>
      <c r="AO274" s="13">
        <f t="shared" si="338"/>
        <v>1</v>
      </c>
      <c r="AP274" s="16">
        <f t="shared" si="286"/>
        <v>0</v>
      </c>
      <c r="AQ274" s="17">
        <f t="shared" si="287"/>
        <v>0</v>
      </c>
      <c r="AR274" s="16">
        <f t="shared" si="288"/>
        <v>0</v>
      </c>
      <c r="AT274" s="13">
        <f t="shared" si="319"/>
        <v>1</v>
      </c>
      <c r="AU274" s="13">
        <f t="shared" si="320"/>
        <v>0</v>
      </c>
      <c r="AV274" s="13">
        <f t="shared" si="339"/>
        <v>1</v>
      </c>
      <c r="AW274" s="16">
        <f t="shared" si="289"/>
        <v>0</v>
      </c>
      <c r="AX274" s="17">
        <f t="shared" si="290"/>
        <v>0</v>
      </c>
      <c r="AY274" s="16">
        <f t="shared" si="291"/>
        <v>0</v>
      </c>
      <c r="BA274" s="13">
        <f t="shared" si="321"/>
        <v>1</v>
      </c>
      <c r="BB274" s="13">
        <f t="shared" si="322"/>
        <v>0</v>
      </c>
      <c r="BC274" s="13">
        <f t="shared" si="340"/>
        <v>1</v>
      </c>
      <c r="BD274" s="16">
        <f t="shared" si="292"/>
        <v>0</v>
      </c>
      <c r="BE274" s="17">
        <f t="shared" si="293"/>
        <v>0</v>
      </c>
      <c r="BF274" s="16">
        <f t="shared" si="294"/>
        <v>0</v>
      </c>
      <c r="BH274" s="13">
        <f t="shared" si="323"/>
        <v>1</v>
      </c>
      <c r="BI274" s="13">
        <f t="shared" si="324"/>
        <v>0</v>
      </c>
      <c r="BJ274" s="13">
        <f t="shared" si="341"/>
        <v>1</v>
      </c>
      <c r="BK274" s="16">
        <f t="shared" si="295"/>
        <v>0</v>
      </c>
      <c r="BL274" s="17">
        <f t="shared" si="296"/>
        <v>0</v>
      </c>
      <c r="BM274" s="16">
        <f t="shared" si="297"/>
        <v>0</v>
      </c>
      <c r="BO274" s="13">
        <f t="shared" si="325"/>
        <v>1</v>
      </c>
      <c r="BP274" s="13">
        <f t="shared" si="326"/>
        <v>0</v>
      </c>
      <c r="BQ274" s="13">
        <f t="shared" si="342"/>
        <v>1</v>
      </c>
      <c r="BR274" s="16">
        <f t="shared" si="298"/>
        <v>0</v>
      </c>
      <c r="BS274" s="17">
        <f t="shared" si="299"/>
        <v>0</v>
      </c>
      <c r="BT274" s="16">
        <f t="shared" si="300"/>
        <v>0</v>
      </c>
      <c r="BV274" s="13">
        <f t="shared" si="327"/>
        <v>1</v>
      </c>
      <c r="BW274" s="13">
        <f t="shared" si="328"/>
        <v>0</v>
      </c>
      <c r="BX274" s="13">
        <f t="shared" si="343"/>
        <v>1</v>
      </c>
      <c r="BY274" s="16">
        <f t="shared" si="301"/>
        <v>0</v>
      </c>
      <c r="BZ274" s="17">
        <f t="shared" si="302"/>
        <v>0</v>
      </c>
      <c r="CA274" s="16">
        <f t="shared" si="303"/>
        <v>0</v>
      </c>
      <c r="CC274" s="13">
        <f t="shared" si="329"/>
        <v>1</v>
      </c>
      <c r="CD274" s="13">
        <f t="shared" si="330"/>
        <v>0</v>
      </c>
      <c r="CE274" s="13">
        <f t="shared" si="344"/>
        <v>1</v>
      </c>
      <c r="CF274" s="16">
        <f t="shared" si="304"/>
        <v>0</v>
      </c>
      <c r="CG274" s="17">
        <f t="shared" si="305"/>
        <v>0</v>
      </c>
      <c r="CH274" s="16">
        <f t="shared" si="306"/>
        <v>0</v>
      </c>
      <c r="CJ274" s="13">
        <f t="shared" si="331"/>
        <v>1</v>
      </c>
      <c r="CK274" s="13">
        <f t="shared" si="332"/>
        <v>0</v>
      </c>
      <c r="CL274" s="13">
        <f t="shared" si="345"/>
        <v>1</v>
      </c>
      <c r="CM274" s="16">
        <f t="shared" si="307"/>
        <v>0</v>
      </c>
      <c r="CN274" s="17">
        <f t="shared" si="308"/>
        <v>0</v>
      </c>
      <c r="CO274" s="16">
        <f t="shared" si="309"/>
        <v>0</v>
      </c>
      <c r="CQ274" s="16">
        <f t="shared" si="333"/>
        <v>0</v>
      </c>
      <c r="CR274" s="16">
        <f>CQ274-ROUNDDOWN(コマンド生成ツール!$D$25,0)</f>
        <v>0</v>
      </c>
      <c r="CS274" s="16">
        <v>8</v>
      </c>
    </row>
    <row r="275" spans="2:97" x14ac:dyDescent="0.15">
      <c r="B275" s="8">
        <f t="shared" si="334"/>
        <v>242</v>
      </c>
      <c r="C275" s="8">
        <f t="shared" si="265"/>
        <v>2</v>
      </c>
      <c r="D275" s="8">
        <f t="shared" si="266"/>
        <v>42</v>
      </c>
      <c r="E275" s="16">
        <f t="shared" si="267"/>
        <v>5260.5359837907645</v>
      </c>
      <c r="F275" s="13">
        <f t="shared" si="268"/>
        <v>0.77213479050628531</v>
      </c>
      <c r="G275" s="13">
        <f t="shared" si="269"/>
        <v>0.63545878331313899</v>
      </c>
      <c r="H275" s="13">
        <f t="shared" si="270"/>
        <v>0.19238426942037024</v>
      </c>
      <c r="I275" s="13">
        <f t="shared" si="271"/>
        <v>0.98131966905773904</v>
      </c>
      <c r="K275" s="13">
        <f t="shared" si="272"/>
        <v>1</v>
      </c>
      <c r="L275" s="13">
        <f t="shared" si="273"/>
        <v>0</v>
      </c>
      <c r="M275" s="13">
        <f t="shared" si="335"/>
        <v>1</v>
      </c>
      <c r="N275" s="16">
        <f t="shared" si="310"/>
        <v>0</v>
      </c>
      <c r="O275" s="17">
        <f t="shared" si="274"/>
        <v>0</v>
      </c>
      <c r="P275" s="16">
        <f t="shared" si="275"/>
        <v>0</v>
      </c>
      <c r="R275" s="13">
        <f t="shared" si="311"/>
        <v>1</v>
      </c>
      <c r="S275" s="13">
        <f t="shared" si="312"/>
        <v>0</v>
      </c>
      <c r="T275" s="13">
        <f t="shared" si="276"/>
        <v>1</v>
      </c>
      <c r="U275" s="16">
        <f t="shared" si="277"/>
        <v>0</v>
      </c>
      <c r="V275" s="17">
        <f t="shared" si="278"/>
        <v>0</v>
      </c>
      <c r="W275" s="16">
        <f t="shared" si="279"/>
        <v>0</v>
      </c>
      <c r="Y275" s="13">
        <f t="shared" si="313"/>
        <v>1</v>
      </c>
      <c r="Z275" s="13">
        <f t="shared" si="314"/>
        <v>0</v>
      </c>
      <c r="AA275" s="13">
        <f t="shared" si="336"/>
        <v>1</v>
      </c>
      <c r="AB275" s="16">
        <f t="shared" si="280"/>
        <v>0</v>
      </c>
      <c r="AC275" s="17">
        <f t="shared" si="281"/>
        <v>0</v>
      </c>
      <c r="AD275" s="16">
        <f t="shared" si="282"/>
        <v>0</v>
      </c>
      <c r="AF275" s="13">
        <f t="shared" si="315"/>
        <v>1</v>
      </c>
      <c r="AG275" s="13">
        <f t="shared" si="316"/>
        <v>0</v>
      </c>
      <c r="AH275" s="13">
        <f t="shared" si="337"/>
        <v>1</v>
      </c>
      <c r="AI275" s="16">
        <f t="shared" si="283"/>
        <v>0</v>
      </c>
      <c r="AJ275" s="17">
        <f t="shared" si="284"/>
        <v>0</v>
      </c>
      <c r="AK275" s="16">
        <f t="shared" si="285"/>
        <v>0</v>
      </c>
      <c r="AM275" s="13">
        <f t="shared" si="317"/>
        <v>1</v>
      </c>
      <c r="AN275" s="13">
        <f t="shared" si="318"/>
        <v>0</v>
      </c>
      <c r="AO275" s="13">
        <f t="shared" si="338"/>
        <v>1</v>
      </c>
      <c r="AP275" s="16">
        <f t="shared" si="286"/>
        <v>0</v>
      </c>
      <c r="AQ275" s="17">
        <f t="shared" si="287"/>
        <v>0</v>
      </c>
      <c r="AR275" s="16">
        <f t="shared" si="288"/>
        <v>0</v>
      </c>
      <c r="AT275" s="13">
        <f t="shared" si="319"/>
        <v>1</v>
      </c>
      <c r="AU275" s="13">
        <f t="shared" si="320"/>
        <v>0</v>
      </c>
      <c r="AV275" s="13">
        <f t="shared" si="339"/>
        <v>1</v>
      </c>
      <c r="AW275" s="16">
        <f t="shared" si="289"/>
        <v>0</v>
      </c>
      <c r="AX275" s="17">
        <f t="shared" si="290"/>
        <v>0</v>
      </c>
      <c r="AY275" s="16">
        <f t="shared" si="291"/>
        <v>0</v>
      </c>
      <c r="BA275" s="13">
        <f t="shared" si="321"/>
        <v>1</v>
      </c>
      <c r="BB275" s="13">
        <f t="shared" si="322"/>
        <v>0</v>
      </c>
      <c r="BC275" s="13">
        <f t="shared" si="340"/>
        <v>1</v>
      </c>
      <c r="BD275" s="16">
        <f t="shared" si="292"/>
        <v>0</v>
      </c>
      <c r="BE275" s="17">
        <f t="shared" si="293"/>
        <v>0</v>
      </c>
      <c r="BF275" s="16">
        <f t="shared" si="294"/>
        <v>0</v>
      </c>
      <c r="BH275" s="13">
        <f t="shared" si="323"/>
        <v>1</v>
      </c>
      <c r="BI275" s="13">
        <f t="shared" si="324"/>
        <v>0</v>
      </c>
      <c r="BJ275" s="13">
        <f t="shared" si="341"/>
        <v>1</v>
      </c>
      <c r="BK275" s="16">
        <f t="shared" si="295"/>
        <v>0</v>
      </c>
      <c r="BL275" s="17">
        <f t="shared" si="296"/>
        <v>0</v>
      </c>
      <c r="BM275" s="16">
        <f t="shared" si="297"/>
        <v>0</v>
      </c>
      <c r="BO275" s="13">
        <f t="shared" si="325"/>
        <v>1</v>
      </c>
      <c r="BP275" s="13">
        <f t="shared" si="326"/>
        <v>0</v>
      </c>
      <c r="BQ275" s="13">
        <f t="shared" si="342"/>
        <v>1</v>
      </c>
      <c r="BR275" s="16">
        <f t="shared" si="298"/>
        <v>0</v>
      </c>
      <c r="BS275" s="17">
        <f t="shared" si="299"/>
        <v>0</v>
      </c>
      <c r="BT275" s="16">
        <f t="shared" si="300"/>
        <v>0</v>
      </c>
      <c r="BV275" s="13">
        <f t="shared" si="327"/>
        <v>1</v>
      </c>
      <c r="BW275" s="13">
        <f t="shared" si="328"/>
        <v>0</v>
      </c>
      <c r="BX275" s="13">
        <f t="shared" si="343"/>
        <v>1</v>
      </c>
      <c r="BY275" s="16">
        <f t="shared" si="301"/>
        <v>0</v>
      </c>
      <c r="BZ275" s="17">
        <f t="shared" si="302"/>
        <v>0</v>
      </c>
      <c r="CA275" s="16">
        <f t="shared" si="303"/>
        <v>0</v>
      </c>
      <c r="CC275" s="13">
        <f t="shared" si="329"/>
        <v>1</v>
      </c>
      <c r="CD275" s="13">
        <f t="shared" si="330"/>
        <v>0</v>
      </c>
      <c r="CE275" s="13">
        <f t="shared" si="344"/>
        <v>1</v>
      </c>
      <c r="CF275" s="16">
        <f t="shared" si="304"/>
        <v>0</v>
      </c>
      <c r="CG275" s="17">
        <f t="shared" si="305"/>
        <v>0</v>
      </c>
      <c r="CH275" s="16">
        <f t="shared" si="306"/>
        <v>0</v>
      </c>
      <c r="CJ275" s="13">
        <f t="shared" si="331"/>
        <v>1</v>
      </c>
      <c r="CK275" s="13">
        <f t="shared" si="332"/>
        <v>0</v>
      </c>
      <c r="CL275" s="13">
        <f t="shared" si="345"/>
        <v>1</v>
      </c>
      <c r="CM275" s="16">
        <f t="shared" si="307"/>
        <v>0</v>
      </c>
      <c r="CN275" s="17">
        <f t="shared" si="308"/>
        <v>0</v>
      </c>
      <c r="CO275" s="16">
        <f t="shared" si="309"/>
        <v>0</v>
      </c>
      <c r="CQ275" s="16">
        <f t="shared" si="333"/>
        <v>0</v>
      </c>
      <c r="CR275" s="16">
        <f>CQ275-ROUNDDOWN(コマンド生成ツール!$D$25,0)</f>
        <v>0</v>
      </c>
      <c r="CS275" s="16">
        <v>8</v>
      </c>
    </row>
    <row r="276" spans="2:97" x14ac:dyDescent="0.15">
      <c r="B276" s="8">
        <f t="shared" si="334"/>
        <v>243</v>
      </c>
      <c r="C276" s="8">
        <f t="shared" si="265"/>
        <v>2</v>
      </c>
      <c r="D276" s="8">
        <f t="shared" si="266"/>
        <v>43</v>
      </c>
      <c r="E276" s="16">
        <f t="shared" si="267"/>
        <v>5383.0696078538322</v>
      </c>
      <c r="F276" s="13">
        <f t="shared" si="268"/>
        <v>0.76184339288913683</v>
      </c>
      <c r="G276" s="13">
        <f t="shared" si="269"/>
        <v>0.64776125595096246</v>
      </c>
      <c r="H276" s="13">
        <f t="shared" si="270"/>
        <v>0.1608107105776635</v>
      </c>
      <c r="I276" s="13">
        <f t="shared" si="271"/>
        <v>0.98698526603161962</v>
      </c>
      <c r="K276" s="13">
        <f t="shared" si="272"/>
        <v>1</v>
      </c>
      <c r="L276" s="13">
        <f t="shared" si="273"/>
        <v>0</v>
      </c>
      <c r="M276" s="13">
        <f t="shared" si="335"/>
        <v>1</v>
      </c>
      <c r="N276" s="16">
        <f t="shared" si="310"/>
        <v>0</v>
      </c>
      <c r="O276" s="17">
        <f t="shared" si="274"/>
        <v>0</v>
      </c>
      <c r="P276" s="16">
        <f t="shared" si="275"/>
        <v>0</v>
      </c>
      <c r="R276" s="13">
        <f t="shared" si="311"/>
        <v>1</v>
      </c>
      <c r="S276" s="13">
        <f t="shared" si="312"/>
        <v>0</v>
      </c>
      <c r="T276" s="13">
        <f t="shared" si="276"/>
        <v>1</v>
      </c>
      <c r="U276" s="16">
        <f t="shared" si="277"/>
        <v>0</v>
      </c>
      <c r="V276" s="17">
        <f t="shared" si="278"/>
        <v>0</v>
      </c>
      <c r="W276" s="16">
        <f t="shared" si="279"/>
        <v>0</v>
      </c>
      <c r="Y276" s="13">
        <f t="shared" si="313"/>
        <v>1</v>
      </c>
      <c r="Z276" s="13">
        <f t="shared" si="314"/>
        <v>0</v>
      </c>
      <c r="AA276" s="13">
        <f t="shared" si="336"/>
        <v>1</v>
      </c>
      <c r="AB276" s="16">
        <f t="shared" si="280"/>
        <v>0</v>
      </c>
      <c r="AC276" s="17">
        <f t="shared" si="281"/>
        <v>0</v>
      </c>
      <c r="AD276" s="16">
        <f t="shared" si="282"/>
        <v>0</v>
      </c>
      <c r="AF276" s="13">
        <f t="shared" si="315"/>
        <v>1</v>
      </c>
      <c r="AG276" s="13">
        <f t="shared" si="316"/>
        <v>0</v>
      </c>
      <c r="AH276" s="13">
        <f t="shared" si="337"/>
        <v>1</v>
      </c>
      <c r="AI276" s="16">
        <f t="shared" si="283"/>
        <v>0</v>
      </c>
      <c r="AJ276" s="17">
        <f t="shared" si="284"/>
        <v>0</v>
      </c>
      <c r="AK276" s="16">
        <f t="shared" si="285"/>
        <v>0</v>
      </c>
      <c r="AM276" s="13">
        <f t="shared" si="317"/>
        <v>1</v>
      </c>
      <c r="AN276" s="13">
        <f t="shared" si="318"/>
        <v>0</v>
      </c>
      <c r="AO276" s="13">
        <f t="shared" si="338"/>
        <v>1</v>
      </c>
      <c r="AP276" s="16">
        <f t="shared" si="286"/>
        <v>0</v>
      </c>
      <c r="AQ276" s="17">
        <f t="shared" si="287"/>
        <v>0</v>
      </c>
      <c r="AR276" s="16">
        <f t="shared" si="288"/>
        <v>0</v>
      </c>
      <c r="AT276" s="13">
        <f t="shared" si="319"/>
        <v>1</v>
      </c>
      <c r="AU276" s="13">
        <f t="shared" si="320"/>
        <v>0</v>
      </c>
      <c r="AV276" s="13">
        <f t="shared" si="339"/>
        <v>1</v>
      </c>
      <c r="AW276" s="16">
        <f t="shared" si="289"/>
        <v>0</v>
      </c>
      <c r="AX276" s="17">
        <f t="shared" si="290"/>
        <v>0</v>
      </c>
      <c r="AY276" s="16">
        <f t="shared" si="291"/>
        <v>0</v>
      </c>
      <c r="BA276" s="13">
        <f t="shared" si="321"/>
        <v>1</v>
      </c>
      <c r="BB276" s="13">
        <f t="shared" si="322"/>
        <v>0</v>
      </c>
      <c r="BC276" s="13">
        <f t="shared" si="340"/>
        <v>1</v>
      </c>
      <c r="BD276" s="16">
        <f t="shared" si="292"/>
        <v>0</v>
      </c>
      <c r="BE276" s="17">
        <f t="shared" si="293"/>
        <v>0</v>
      </c>
      <c r="BF276" s="16">
        <f t="shared" si="294"/>
        <v>0</v>
      </c>
      <c r="BH276" s="13">
        <f t="shared" si="323"/>
        <v>1</v>
      </c>
      <c r="BI276" s="13">
        <f t="shared" si="324"/>
        <v>0</v>
      </c>
      <c r="BJ276" s="13">
        <f t="shared" si="341"/>
        <v>1</v>
      </c>
      <c r="BK276" s="16">
        <f t="shared" si="295"/>
        <v>0</v>
      </c>
      <c r="BL276" s="17">
        <f t="shared" si="296"/>
        <v>0</v>
      </c>
      <c r="BM276" s="16">
        <f t="shared" si="297"/>
        <v>0</v>
      </c>
      <c r="BO276" s="13">
        <f t="shared" si="325"/>
        <v>1</v>
      </c>
      <c r="BP276" s="13">
        <f t="shared" si="326"/>
        <v>0</v>
      </c>
      <c r="BQ276" s="13">
        <f t="shared" si="342"/>
        <v>1</v>
      </c>
      <c r="BR276" s="16">
        <f t="shared" si="298"/>
        <v>0</v>
      </c>
      <c r="BS276" s="17">
        <f t="shared" si="299"/>
        <v>0</v>
      </c>
      <c r="BT276" s="16">
        <f t="shared" si="300"/>
        <v>0</v>
      </c>
      <c r="BV276" s="13">
        <f t="shared" si="327"/>
        <v>1</v>
      </c>
      <c r="BW276" s="13">
        <f t="shared" si="328"/>
        <v>0</v>
      </c>
      <c r="BX276" s="13">
        <f t="shared" si="343"/>
        <v>1</v>
      </c>
      <c r="BY276" s="16">
        <f t="shared" si="301"/>
        <v>0</v>
      </c>
      <c r="BZ276" s="17">
        <f t="shared" si="302"/>
        <v>0</v>
      </c>
      <c r="CA276" s="16">
        <f t="shared" si="303"/>
        <v>0</v>
      </c>
      <c r="CC276" s="13">
        <f t="shared" si="329"/>
        <v>1</v>
      </c>
      <c r="CD276" s="13">
        <f t="shared" si="330"/>
        <v>0</v>
      </c>
      <c r="CE276" s="13">
        <f t="shared" si="344"/>
        <v>1</v>
      </c>
      <c r="CF276" s="16">
        <f t="shared" si="304"/>
        <v>0</v>
      </c>
      <c r="CG276" s="17">
        <f t="shared" si="305"/>
        <v>0</v>
      </c>
      <c r="CH276" s="16">
        <f t="shared" si="306"/>
        <v>0</v>
      </c>
      <c r="CJ276" s="13">
        <f t="shared" si="331"/>
        <v>1</v>
      </c>
      <c r="CK276" s="13">
        <f t="shared" si="332"/>
        <v>0</v>
      </c>
      <c r="CL276" s="13">
        <f t="shared" si="345"/>
        <v>1</v>
      </c>
      <c r="CM276" s="16">
        <f t="shared" si="307"/>
        <v>0</v>
      </c>
      <c r="CN276" s="17">
        <f t="shared" si="308"/>
        <v>0</v>
      </c>
      <c r="CO276" s="16">
        <f t="shared" si="309"/>
        <v>0</v>
      </c>
      <c r="CQ276" s="16">
        <f t="shared" si="333"/>
        <v>0</v>
      </c>
      <c r="CR276" s="16">
        <f>CQ276-ROUNDDOWN(コマンド生成ツール!$D$25,0)</f>
        <v>0</v>
      </c>
      <c r="CS276" s="16">
        <v>8</v>
      </c>
    </row>
    <row r="277" spans="2:97" x14ac:dyDescent="0.15">
      <c r="B277" s="8">
        <f t="shared" si="334"/>
        <v>244</v>
      </c>
      <c r="C277" s="8">
        <f t="shared" si="265"/>
        <v>2</v>
      </c>
      <c r="D277" s="8">
        <f t="shared" si="266"/>
        <v>44</v>
      </c>
      <c r="E277" s="16">
        <f t="shared" si="267"/>
        <v>5508.4574066763325</v>
      </c>
      <c r="F277" s="13">
        <f t="shared" si="268"/>
        <v>0.7511094036435505</v>
      </c>
      <c r="G277" s="13">
        <f t="shared" si="269"/>
        <v>0.66017775163832193</v>
      </c>
      <c r="H277" s="13">
        <f t="shared" si="270"/>
        <v>0.12833067248354016</v>
      </c>
      <c r="I277" s="13">
        <f t="shared" si="271"/>
        <v>0.99173143466360003</v>
      </c>
      <c r="K277" s="13">
        <f t="shared" si="272"/>
        <v>1</v>
      </c>
      <c r="L277" s="13">
        <f t="shared" si="273"/>
        <v>0</v>
      </c>
      <c r="M277" s="13">
        <f t="shared" si="335"/>
        <v>1</v>
      </c>
      <c r="N277" s="16">
        <f t="shared" si="310"/>
        <v>0</v>
      </c>
      <c r="O277" s="17">
        <f t="shared" si="274"/>
        <v>0</v>
      </c>
      <c r="P277" s="16">
        <f t="shared" si="275"/>
        <v>0</v>
      </c>
      <c r="R277" s="13">
        <f t="shared" si="311"/>
        <v>1</v>
      </c>
      <c r="S277" s="13">
        <f t="shared" si="312"/>
        <v>0</v>
      </c>
      <c r="T277" s="13">
        <f t="shared" si="276"/>
        <v>1</v>
      </c>
      <c r="U277" s="16">
        <f t="shared" si="277"/>
        <v>0</v>
      </c>
      <c r="V277" s="17">
        <f t="shared" si="278"/>
        <v>0</v>
      </c>
      <c r="W277" s="16">
        <f t="shared" si="279"/>
        <v>0</v>
      </c>
      <c r="Y277" s="13">
        <f t="shared" si="313"/>
        <v>1</v>
      </c>
      <c r="Z277" s="13">
        <f t="shared" si="314"/>
        <v>0</v>
      </c>
      <c r="AA277" s="13">
        <f t="shared" si="336"/>
        <v>1</v>
      </c>
      <c r="AB277" s="16">
        <f t="shared" si="280"/>
        <v>0</v>
      </c>
      <c r="AC277" s="17">
        <f t="shared" si="281"/>
        <v>0</v>
      </c>
      <c r="AD277" s="16">
        <f t="shared" si="282"/>
        <v>0</v>
      </c>
      <c r="AF277" s="13">
        <f t="shared" si="315"/>
        <v>1</v>
      </c>
      <c r="AG277" s="13">
        <f t="shared" si="316"/>
        <v>0</v>
      </c>
      <c r="AH277" s="13">
        <f t="shared" si="337"/>
        <v>1</v>
      </c>
      <c r="AI277" s="16">
        <f t="shared" si="283"/>
        <v>0</v>
      </c>
      <c r="AJ277" s="17">
        <f t="shared" si="284"/>
        <v>0</v>
      </c>
      <c r="AK277" s="16">
        <f t="shared" si="285"/>
        <v>0</v>
      </c>
      <c r="AM277" s="13">
        <f t="shared" si="317"/>
        <v>1</v>
      </c>
      <c r="AN277" s="13">
        <f t="shared" si="318"/>
        <v>0</v>
      </c>
      <c r="AO277" s="13">
        <f t="shared" si="338"/>
        <v>1</v>
      </c>
      <c r="AP277" s="16">
        <f t="shared" si="286"/>
        <v>0</v>
      </c>
      <c r="AQ277" s="17">
        <f t="shared" si="287"/>
        <v>0</v>
      </c>
      <c r="AR277" s="16">
        <f t="shared" si="288"/>
        <v>0</v>
      </c>
      <c r="AT277" s="13">
        <f t="shared" si="319"/>
        <v>1</v>
      </c>
      <c r="AU277" s="13">
        <f t="shared" si="320"/>
        <v>0</v>
      </c>
      <c r="AV277" s="13">
        <f t="shared" si="339"/>
        <v>1</v>
      </c>
      <c r="AW277" s="16">
        <f t="shared" si="289"/>
        <v>0</v>
      </c>
      <c r="AX277" s="17">
        <f t="shared" si="290"/>
        <v>0</v>
      </c>
      <c r="AY277" s="16">
        <f t="shared" si="291"/>
        <v>0</v>
      </c>
      <c r="BA277" s="13">
        <f t="shared" si="321"/>
        <v>1</v>
      </c>
      <c r="BB277" s="13">
        <f t="shared" si="322"/>
        <v>0</v>
      </c>
      <c r="BC277" s="13">
        <f t="shared" si="340"/>
        <v>1</v>
      </c>
      <c r="BD277" s="16">
        <f t="shared" si="292"/>
        <v>0</v>
      </c>
      <c r="BE277" s="17">
        <f t="shared" si="293"/>
        <v>0</v>
      </c>
      <c r="BF277" s="16">
        <f t="shared" si="294"/>
        <v>0</v>
      </c>
      <c r="BH277" s="13">
        <f t="shared" si="323"/>
        <v>1</v>
      </c>
      <c r="BI277" s="13">
        <f t="shared" si="324"/>
        <v>0</v>
      </c>
      <c r="BJ277" s="13">
        <f t="shared" si="341"/>
        <v>1</v>
      </c>
      <c r="BK277" s="16">
        <f t="shared" si="295"/>
        <v>0</v>
      </c>
      <c r="BL277" s="17">
        <f t="shared" si="296"/>
        <v>0</v>
      </c>
      <c r="BM277" s="16">
        <f t="shared" si="297"/>
        <v>0</v>
      </c>
      <c r="BO277" s="13">
        <f t="shared" si="325"/>
        <v>1</v>
      </c>
      <c r="BP277" s="13">
        <f t="shared" si="326"/>
        <v>0</v>
      </c>
      <c r="BQ277" s="13">
        <f t="shared" si="342"/>
        <v>1</v>
      </c>
      <c r="BR277" s="16">
        <f t="shared" si="298"/>
        <v>0</v>
      </c>
      <c r="BS277" s="17">
        <f t="shared" si="299"/>
        <v>0</v>
      </c>
      <c r="BT277" s="16">
        <f t="shared" si="300"/>
        <v>0</v>
      </c>
      <c r="BV277" s="13">
        <f t="shared" si="327"/>
        <v>1</v>
      </c>
      <c r="BW277" s="13">
        <f t="shared" si="328"/>
        <v>0</v>
      </c>
      <c r="BX277" s="13">
        <f t="shared" si="343"/>
        <v>1</v>
      </c>
      <c r="BY277" s="16">
        <f t="shared" si="301"/>
        <v>0</v>
      </c>
      <c r="BZ277" s="17">
        <f t="shared" si="302"/>
        <v>0</v>
      </c>
      <c r="CA277" s="16">
        <f t="shared" si="303"/>
        <v>0</v>
      </c>
      <c r="CC277" s="13">
        <f t="shared" si="329"/>
        <v>1</v>
      </c>
      <c r="CD277" s="13">
        <f t="shared" si="330"/>
        <v>0</v>
      </c>
      <c r="CE277" s="13">
        <f t="shared" si="344"/>
        <v>1</v>
      </c>
      <c r="CF277" s="16">
        <f t="shared" si="304"/>
        <v>0</v>
      </c>
      <c r="CG277" s="17">
        <f t="shared" si="305"/>
        <v>0</v>
      </c>
      <c r="CH277" s="16">
        <f t="shared" si="306"/>
        <v>0</v>
      </c>
      <c r="CJ277" s="13">
        <f t="shared" si="331"/>
        <v>1</v>
      </c>
      <c r="CK277" s="13">
        <f t="shared" si="332"/>
        <v>0</v>
      </c>
      <c r="CL277" s="13">
        <f t="shared" si="345"/>
        <v>1</v>
      </c>
      <c r="CM277" s="16">
        <f t="shared" si="307"/>
        <v>0</v>
      </c>
      <c r="CN277" s="17">
        <f t="shared" si="308"/>
        <v>0</v>
      </c>
      <c r="CO277" s="16">
        <f t="shared" si="309"/>
        <v>0</v>
      </c>
      <c r="CQ277" s="16">
        <f t="shared" si="333"/>
        <v>0</v>
      </c>
      <c r="CR277" s="16">
        <f>CQ277-ROUNDDOWN(コマンド生成ツール!$D$25,0)</f>
        <v>0</v>
      </c>
      <c r="CS277" s="16">
        <v>8</v>
      </c>
    </row>
    <row r="278" spans="2:97" x14ac:dyDescent="0.15">
      <c r="B278" s="8">
        <f t="shared" si="334"/>
        <v>245</v>
      </c>
      <c r="C278" s="8">
        <f t="shared" si="265"/>
        <v>2</v>
      </c>
      <c r="D278" s="8">
        <f t="shared" si="266"/>
        <v>45</v>
      </c>
      <c r="E278" s="16">
        <f t="shared" si="267"/>
        <v>5636.7658625289087</v>
      </c>
      <c r="F278" s="13">
        <f t="shared" si="268"/>
        <v>0.73991594692630225</v>
      </c>
      <c r="G278" s="13">
        <f t="shared" si="269"/>
        <v>0.67269933215676192</v>
      </c>
      <c r="H278" s="13">
        <f t="shared" si="270"/>
        <v>9.4951217031693028E-2</v>
      </c>
      <c r="I278" s="13">
        <f t="shared" si="271"/>
        <v>0.99548192669892321</v>
      </c>
      <c r="K278" s="13">
        <f t="shared" si="272"/>
        <v>1</v>
      </c>
      <c r="L278" s="13">
        <f t="shared" si="273"/>
        <v>0</v>
      </c>
      <c r="M278" s="13">
        <f t="shared" si="335"/>
        <v>1</v>
      </c>
      <c r="N278" s="16">
        <f t="shared" si="310"/>
        <v>0</v>
      </c>
      <c r="O278" s="17">
        <f t="shared" si="274"/>
        <v>0</v>
      </c>
      <c r="P278" s="16">
        <f t="shared" si="275"/>
        <v>0</v>
      </c>
      <c r="R278" s="13">
        <f t="shared" si="311"/>
        <v>1</v>
      </c>
      <c r="S278" s="13">
        <f t="shared" si="312"/>
        <v>0</v>
      </c>
      <c r="T278" s="13">
        <f t="shared" si="276"/>
        <v>1</v>
      </c>
      <c r="U278" s="16">
        <f t="shared" si="277"/>
        <v>0</v>
      </c>
      <c r="V278" s="17">
        <f t="shared" si="278"/>
        <v>0</v>
      </c>
      <c r="W278" s="16">
        <f t="shared" si="279"/>
        <v>0</v>
      </c>
      <c r="Y278" s="13">
        <f t="shared" si="313"/>
        <v>1</v>
      </c>
      <c r="Z278" s="13">
        <f t="shared" si="314"/>
        <v>0</v>
      </c>
      <c r="AA278" s="13">
        <f t="shared" si="336"/>
        <v>1</v>
      </c>
      <c r="AB278" s="16">
        <f t="shared" si="280"/>
        <v>0</v>
      </c>
      <c r="AC278" s="17">
        <f t="shared" si="281"/>
        <v>0</v>
      </c>
      <c r="AD278" s="16">
        <f t="shared" si="282"/>
        <v>0</v>
      </c>
      <c r="AF278" s="13">
        <f t="shared" si="315"/>
        <v>1</v>
      </c>
      <c r="AG278" s="13">
        <f t="shared" si="316"/>
        <v>0</v>
      </c>
      <c r="AH278" s="13">
        <f t="shared" si="337"/>
        <v>1</v>
      </c>
      <c r="AI278" s="16">
        <f t="shared" si="283"/>
        <v>0</v>
      </c>
      <c r="AJ278" s="17">
        <f t="shared" si="284"/>
        <v>0</v>
      </c>
      <c r="AK278" s="16">
        <f t="shared" si="285"/>
        <v>0</v>
      </c>
      <c r="AM278" s="13">
        <f t="shared" si="317"/>
        <v>1</v>
      </c>
      <c r="AN278" s="13">
        <f t="shared" si="318"/>
        <v>0</v>
      </c>
      <c r="AO278" s="13">
        <f t="shared" si="338"/>
        <v>1</v>
      </c>
      <c r="AP278" s="16">
        <f t="shared" si="286"/>
        <v>0</v>
      </c>
      <c r="AQ278" s="17">
        <f t="shared" si="287"/>
        <v>0</v>
      </c>
      <c r="AR278" s="16">
        <f t="shared" si="288"/>
        <v>0</v>
      </c>
      <c r="AT278" s="13">
        <f t="shared" si="319"/>
        <v>1</v>
      </c>
      <c r="AU278" s="13">
        <f t="shared" si="320"/>
        <v>0</v>
      </c>
      <c r="AV278" s="13">
        <f t="shared" si="339"/>
        <v>1</v>
      </c>
      <c r="AW278" s="16">
        <f t="shared" si="289"/>
        <v>0</v>
      </c>
      <c r="AX278" s="17">
        <f t="shared" si="290"/>
        <v>0</v>
      </c>
      <c r="AY278" s="16">
        <f t="shared" si="291"/>
        <v>0</v>
      </c>
      <c r="BA278" s="13">
        <f t="shared" si="321"/>
        <v>1</v>
      </c>
      <c r="BB278" s="13">
        <f t="shared" si="322"/>
        <v>0</v>
      </c>
      <c r="BC278" s="13">
        <f t="shared" si="340"/>
        <v>1</v>
      </c>
      <c r="BD278" s="16">
        <f t="shared" si="292"/>
        <v>0</v>
      </c>
      <c r="BE278" s="17">
        <f t="shared" si="293"/>
        <v>0</v>
      </c>
      <c r="BF278" s="16">
        <f t="shared" si="294"/>
        <v>0</v>
      </c>
      <c r="BH278" s="13">
        <f t="shared" si="323"/>
        <v>1</v>
      </c>
      <c r="BI278" s="13">
        <f t="shared" si="324"/>
        <v>0</v>
      </c>
      <c r="BJ278" s="13">
        <f t="shared" si="341"/>
        <v>1</v>
      </c>
      <c r="BK278" s="16">
        <f t="shared" si="295"/>
        <v>0</v>
      </c>
      <c r="BL278" s="17">
        <f t="shared" si="296"/>
        <v>0</v>
      </c>
      <c r="BM278" s="16">
        <f t="shared" si="297"/>
        <v>0</v>
      </c>
      <c r="BO278" s="13">
        <f t="shared" si="325"/>
        <v>1</v>
      </c>
      <c r="BP278" s="13">
        <f t="shared" si="326"/>
        <v>0</v>
      </c>
      <c r="BQ278" s="13">
        <f t="shared" si="342"/>
        <v>1</v>
      </c>
      <c r="BR278" s="16">
        <f t="shared" si="298"/>
        <v>0</v>
      </c>
      <c r="BS278" s="17">
        <f t="shared" si="299"/>
        <v>0</v>
      </c>
      <c r="BT278" s="16">
        <f t="shared" si="300"/>
        <v>0</v>
      </c>
      <c r="BV278" s="13">
        <f t="shared" si="327"/>
        <v>1</v>
      </c>
      <c r="BW278" s="13">
        <f t="shared" si="328"/>
        <v>0</v>
      </c>
      <c r="BX278" s="13">
        <f t="shared" si="343"/>
        <v>1</v>
      </c>
      <c r="BY278" s="16">
        <f t="shared" si="301"/>
        <v>0</v>
      </c>
      <c r="BZ278" s="17">
        <f t="shared" si="302"/>
        <v>0</v>
      </c>
      <c r="CA278" s="16">
        <f t="shared" si="303"/>
        <v>0</v>
      </c>
      <c r="CC278" s="13">
        <f t="shared" si="329"/>
        <v>1</v>
      </c>
      <c r="CD278" s="13">
        <f t="shared" si="330"/>
        <v>0</v>
      </c>
      <c r="CE278" s="13">
        <f t="shared" si="344"/>
        <v>1</v>
      </c>
      <c r="CF278" s="16">
        <f t="shared" si="304"/>
        <v>0</v>
      </c>
      <c r="CG278" s="17">
        <f t="shared" si="305"/>
        <v>0</v>
      </c>
      <c r="CH278" s="16">
        <f t="shared" si="306"/>
        <v>0</v>
      </c>
      <c r="CJ278" s="13">
        <f t="shared" si="331"/>
        <v>1</v>
      </c>
      <c r="CK278" s="13">
        <f t="shared" si="332"/>
        <v>0</v>
      </c>
      <c r="CL278" s="13">
        <f t="shared" si="345"/>
        <v>1</v>
      </c>
      <c r="CM278" s="16">
        <f t="shared" si="307"/>
        <v>0</v>
      </c>
      <c r="CN278" s="17">
        <f t="shared" si="308"/>
        <v>0</v>
      </c>
      <c r="CO278" s="16">
        <f t="shared" si="309"/>
        <v>0</v>
      </c>
      <c r="CQ278" s="16">
        <f t="shared" si="333"/>
        <v>0</v>
      </c>
      <c r="CR278" s="16">
        <f>CQ278-ROUNDDOWN(コマンド生成ツール!$D$25,0)</f>
        <v>0</v>
      </c>
      <c r="CS278" s="16">
        <v>8</v>
      </c>
    </row>
    <row r="279" spans="2:97" x14ac:dyDescent="0.15">
      <c r="B279" s="8">
        <f t="shared" si="334"/>
        <v>246</v>
      </c>
      <c r="C279" s="8">
        <f t="shared" si="265"/>
        <v>2</v>
      </c>
      <c r="D279" s="8">
        <f t="shared" si="266"/>
        <v>46</v>
      </c>
      <c r="E279" s="16">
        <f t="shared" si="267"/>
        <v>5768.0630062532118</v>
      </c>
      <c r="F279" s="13">
        <f t="shared" si="268"/>
        <v>0.7282457196783364</v>
      </c>
      <c r="G279" s="13">
        <f t="shared" si="269"/>
        <v>0.68531611083512534</v>
      </c>
      <c r="H279" s="13">
        <f t="shared" si="270"/>
        <v>6.068365645963629E-2</v>
      </c>
      <c r="I279" s="13">
        <f t="shared" si="271"/>
        <v>0.99815704868456889</v>
      </c>
      <c r="K279" s="13">
        <f t="shared" si="272"/>
        <v>1</v>
      </c>
      <c r="L279" s="13">
        <f t="shared" si="273"/>
        <v>0</v>
      </c>
      <c r="M279" s="13">
        <f t="shared" si="335"/>
        <v>1</v>
      </c>
      <c r="N279" s="16">
        <f t="shared" si="310"/>
        <v>0</v>
      </c>
      <c r="O279" s="17">
        <f t="shared" si="274"/>
        <v>0</v>
      </c>
      <c r="P279" s="16">
        <f t="shared" si="275"/>
        <v>0</v>
      </c>
      <c r="R279" s="13">
        <f t="shared" si="311"/>
        <v>1</v>
      </c>
      <c r="S279" s="13">
        <f t="shared" si="312"/>
        <v>0</v>
      </c>
      <c r="T279" s="13">
        <f t="shared" si="276"/>
        <v>1</v>
      </c>
      <c r="U279" s="16">
        <f t="shared" si="277"/>
        <v>0</v>
      </c>
      <c r="V279" s="17">
        <f t="shared" si="278"/>
        <v>0</v>
      </c>
      <c r="W279" s="16">
        <f t="shared" si="279"/>
        <v>0</v>
      </c>
      <c r="Y279" s="13">
        <f t="shared" si="313"/>
        <v>1</v>
      </c>
      <c r="Z279" s="13">
        <f t="shared" si="314"/>
        <v>0</v>
      </c>
      <c r="AA279" s="13">
        <f t="shared" si="336"/>
        <v>1</v>
      </c>
      <c r="AB279" s="16">
        <f t="shared" si="280"/>
        <v>0</v>
      </c>
      <c r="AC279" s="17">
        <f t="shared" si="281"/>
        <v>0</v>
      </c>
      <c r="AD279" s="16">
        <f t="shared" si="282"/>
        <v>0</v>
      </c>
      <c r="AF279" s="13">
        <f t="shared" si="315"/>
        <v>1</v>
      </c>
      <c r="AG279" s="13">
        <f t="shared" si="316"/>
        <v>0</v>
      </c>
      <c r="AH279" s="13">
        <f t="shared" si="337"/>
        <v>1</v>
      </c>
      <c r="AI279" s="16">
        <f t="shared" si="283"/>
        <v>0</v>
      </c>
      <c r="AJ279" s="17">
        <f t="shared" si="284"/>
        <v>0</v>
      </c>
      <c r="AK279" s="16">
        <f t="shared" si="285"/>
        <v>0</v>
      </c>
      <c r="AM279" s="13">
        <f t="shared" si="317"/>
        <v>1</v>
      </c>
      <c r="AN279" s="13">
        <f t="shared" si="318"/>
        <v>0</v>
      </c>
      <c r="AO279" s="13">
        <f t="shared" si="338"/>
        <v>1</v>
      </c>
      <c r="AP279" s="16">
        <f t="shared" si="286"/>
        <v>0</v>
      </c>
      <c r="AQ279" s="17">
        <f t="shared" si="287"/>
        <v>0</v>
      </c>
      <c r="AR279" s="16">
        <f t="shared" si="288"/>
        <v>0</v>
      </c>
      <c r="AT279" s="13">
        <f t="shared" si="319"/>
        <v>1</v>
      </c>
      <c r="AU279" s="13">
        <f t="shared" si="320"/>
        <v>0</v>
      </c>
      <c r="AV279" s="13">
        <f t="shared" si="339"/>
        <v>1</v>
      </c>
      <c r="AW279" s="16">
        <f t="shared" si="289"/>
        <v>0</v>
      </c>
      <c r="AX279" s="17">
        <f t="shared" si="290"/>
        <v>0</v>
      </c>
      <c r="AY279" s="16">
        <f t="shared" si="291"/>
        <v>0</v>
      </c>
      <c r="BA279" s="13">
        <f t="shared" si="321"/>
        <v>1</v>
      </c>
      <c r="BB279" s="13">
        <f t="shared" si="322"/>
        <v>0</v>
      </c>
      <c r="BC279" s="13">
        <f t="shared" si="340"/>
        <v>1</v>
      </c>
      <c r="BD279" s="16">
        <f t="shared" si="292"/>
        <v>0</v>
      </c>
      <c r="BE279" s="17">
        <f t="shared" si="293"/>
        <v>0</v>
      </c>
      <c r="BF279" s="16">
        <f t="shared" si="294"/>
        <v>0</v>
      </c>
      <c r="BH279" s="13">
        <f t="shared" si="323"/>
        <v>1</v>
      </c>
      <c r="BI279" s="13">
        <f t="shared" si="324"/>
        <v>0</v>
      </c>
      <c r="BJ279" s="13">
        <f t="shared" si="341"/>
        <v>1</v>
      </c>
      <c r="BK279" s="16">
        <f t="shared" si="295"/>
        <v>0</v>
      </c>
      <c r="BL279" s="17">
        <f t="shared" si="296"/>
        <v>0</v>
      </c>
      <c r="BM279" s="16">
        <f t="shared" si="297"/>
        <v>0</v>
      </c>
      <c r="BO279" s="13">
        <f t="shared" si="325"/>
        <v>1</v>
      </c>
      <c r="BP279" s="13">
        <f t="shared" si="326"/>
        <v>0</v>
      </c>
      <c r="BQ279" s="13">
        <f t="shared" si="342"/>
        <v>1</v>
      </c>
      <c r="BR279" s="16">
        <f t="shared" si="298"/>
        <v>0</v>
      </c>
      <c r="BS279" s="17">
        <f t="shared" si="299"/>
        <v>0</v>
      </c>
      <c r="BT279" s="16">
        <f t="shared" si="300"/>
        <v>0</v>
      </c>
      <c r="BV279" s="13">
        <f t="shared" si="327"/>
        <v>1</v>
      </c>
      <c r="BW279" s="13">
        <f t="shared" si="328"/>
        <v>0</v>
      </c>
      <c r="BX279" s="13">
        <f t="shared" si="343"/>
        <v>1</v>
      </c>
      <c r="BY279" s="16">
        <f t="shared" si="301"/>
        <v>0</v>
      </c>
      <c r="BZ279" s="17">
        <f t="shared" si="302"/>
        <v>0</v>
      </c>
      <c r="CA279" s="16">
        <f t="shared" si="303"/>
        <v>0</v>
      </c>
      <c r="CC279" s="13">
        <f t="shared" si="329"/>
        <v>1</v>
      </c>
      <c r="CD279" s="13">
        <f t="shared" si="330"/>
        <v>0</v>
      </c>
      <c r="CE279" s="13">
        <f t="shared" si="344"/>
        <v>1</v>
      </c>
      <c r="CF279" s="16">
        <f t="shared" si="304"/>
        <v>0</v>
      </c>
      <c r="CG279" s="17">
        <f t="shared" si="305"/>
        <v>0</v>
      </c>
      <c r="CH279" s="16">
        <f t="shared" si="306"/>
        <v>0</v>
      </c>
      <c r="CJ279" s="13">
        <f t="shared" si="331"/>
        <v>1</v>
      </c>
      <c r="CK279" s="13">
        <f t="shared" si="332"/>
        <v>0</v>
      </c>
      <c r="CL279" s="13">
        <f t="shared" si="345"/>
        <v>1</v>
      </c>
      <c r="CM279" s="16">
        <f t="shared" si="307"/>
        <v>0</v>
      </c>
      <c r="CN279" s="17">
        <f t="shared" si="308"/>
        <v>0</v>
      </c>
      <c r="CO279" s="16">
        <f t="shared" si="309"/>
        <v>0</v>
      </c>
      <c r="CQ279" s="16">
        <f t="shared" si="333"/>
        <v>0</v>
      </c>
      <c r="CR279" s="16">
        <f>CQ279-ROUNDDOWN(コマンド生成ツール!$D$25,0)</f>
        <v>0</v>
      </c>
      <c r="CS279" s="16">
        <v>8</v>
      </c>
    </row>
    <row r="280" spans="2:97" x14ac:dyDescent="0.15">
      <c r="B280" s="8">
        <f t="shared" si="334"/>
        <v>247</v>
      </c>
      <c r="C280" s="8">
        <f t="shared" si="265"/>
        <v>2</v>
      </c>
      <c r="D280" s="8">
        <f t="shared" si="266"/>
        <v>47</v>
      </c>
      <c r="E280" s="16">
        <f t="shared" si="267"/>
        <v>5902.4184533327716</v>
      </c>
      <c r="F280" s="13">
        <f t="shared" si="268"/>
        <v>0.71608100465865232</v>
      </c>
      <c r="G280" s="13">
        <f t="shared" si="269"/>
        <v>0.69801718801692492</v>
      </c>
      <c r="H280" s="13">
        <f t="shared" si="270"/>
        <v>2.5544010465889715E-2</v>
      </c>
      <c r="I280" s="13">
        <f t="shared" si="271"/>
        <v>0.9996736985283341</v>
      </c>
      <c r="K280" s="13">
        <f t="shared" si="272"/>
        <v>1</v>
      </c>
      <c r="L280" s="13">
        <f t="shared" si="273"/>
        <v>0</v>
      </c>
      <c r="M280" s="13">
        <f t="shared" si="335"/>
        <v>1</v>
      </c>
      <c r="N280" s="16">
        <f t="shared" si="310"/>
        <v>0</v>
      </c>
      <c r="O280" s="17">
        <f t="shared" si="274"/>
        <v>0</v>
      </c>
      <c r="P280" s="16">
        <f t="shared" si="275"/>
        <v>0</v>
      </c>
      <c r="R280" s="13">
        <f t="shared" si="311"/>
        <v>1</v>
      </c>
      <c r="S280" s="13">
        <f t="shared" si="312"/>
        <v>0</v>
      </c>
      <c r="T280" s="13">
        <f t="shared" si="276"/>
        <v>1</v>
      </c>
      <c r="U280" s="16">
        <f t="shared" si="277"/>
        <v>0</v>
      </c>
      <c r="V280" s="17">
        <f t="shared" si="278"/>
        <v>0</v>
      </c>
      <c r="W280" s="16">
        <f t="shared" si="279"/>
        <v>0</v>
      </c>
      <c r="Y280" s="13">
        <f t="shared" si="313"/>
        <v>1</v>
      </c>
      <c r="Z280" s="13">
        <f t="shared" si="314"/>
        <v>0</v>
      </c>
      <c r="AA280" s="13">
        <f t="shared" si="336"/>
        <v>1</v>
      </c>
      <c r="AB280" s="16">
        <f t="shared" si="280"/>
        <v>0</v>
      </c>
      <c r="AC280" s="17">
        <f t="shared" si="281"/>
        <v>0</v>
      </c>
      <c r="AD280" s="16">
        <f t="shared" si="282"/>
        <v>0</v>
      </c>
      <c r="AF280" s="13">
        <f t="shared" si="315"/>
        <v>1</v>
      </c>
      <c r="AG280" s="13">
        <f t="shared" si="316"/>
        <v>0</v>
      </c>
      <c r="AH280" s="13">
        <f t="shared" si="337"/>
        <v>1</v>
      </c>
      <c r="AI280" s="16">
        <f t="shared" si="283"/>
        <v>0</v>
      </c>
      <c r="AJ280" s="17">
        <f t="shared" si="284"/>
        <v>0</v>
      </c>
      <c r="AK280" s="16">
        <f t="shared" si="285"/>
        <v>0</v>
      </c>
      <c r="AM280" s="13">
        <f t="shared" si="317"/>
        <v>1</v>
      </c>
      <c r="AN280" s="13">
        <f t="shared" si="318"/>
        <v>0</v>
      </c>
      <c r="AO280" s="13">
        <f t="shared" si="338"/>
        <v>1</v>
      </c>
      <c r="AP280" s="16">
        <f t="shared" si="286"/>
        <v>0</v>
      </c>
      <c r="AQ280" s="17">
        <f t="shared" si="287"/>
        <v>0</v>
      </c>
      <c r="AR280" s="16">
        <f t="shared" si="288"/>
        <v>0</v>
      </c>
      <c r="AT280" s="13">
        <f t="shared" si="319"/>
        <v>1</v>
      </c>
      <c r="AU280" s="13">
        <f t="shared" si="320"/>
        <v>0</v>
      </c>
      <c r="AV280" s="13">
        <f t="shared" si="339"/>
        <v>1</v>
      </c>
      <c r="AW280" s="16">
        <f t="shared" si="289"/>
        <v>0</v>
      </c>
      <c r="AX280" s="17">
        <f t="shared" si="290"/>
        <v>0</v>
      </c>
      <c r="AY280" s="16">
        <f t="shared" si="291"/>
        <v>0</v>
      </c>
      <c r="BA280" s="13">
        <f t="shared" si="321"/>
        <v>1</v>
      </c>
      <c r="BB280" s="13">
        <f t="shared" si="322"/>
        <v>0</v>
      </c>
      <c r="BC280" s="13">
        <f t="shared" si="340"/>
        <v>1</v>
      </c>
      <c r="BD280" s="16">
        <f t="shared" si="292"/>
        <v>0</v>
      </c>
      <c r="BE280" s="17">
        <f t="shared" si="293"/>
        <v>0</v>
      </c>
      <c r="BF280" s="16">
        <f t="shared" si="294"/>
        <v>0</v>
      </c>
      <c r="BH280" s="13">
        <f t="shared" si="323"/>
        <v>1</v>
      </c>
      <c r="BI280" s="13">
        <f t="shared" si="324"/>
        <v>0</v>
      </c>
      <c r="BJ280" s="13">
        <f t="shared" si="341"/>
        <v>1</v>
      </c>
      <c r="BK280" s="16">
        <f t="shared" si="295"/>
        <v>0</v>
      </c>
      <c r="BL280" s="17">
        <f t="shared" si="296"/>
        <v>0</v>
      </c>
      <c r="BM280" s="16">
        <f t="shared" si="297"/>
        <v>0</v>
      </c>
      <c r="BO280" s="13">
        <f t="shared" si="325"/>
        <v>1</v>
      </c>
      <c r="BP280" s="13">
        <f t="shared" si="326"/>
        <v>0</v>
      </c>
      <c r="BQ280" s="13">
        <f t="shared" si="342"/>
        <v>1</v>
      </c>
      <c r="BR280" s="16">
        <f t="shared" si="298"/>
        <v>0</v>
      </c>
      <c r="BS280" s="17">
        <f t="shared" si="299"/>
        <v>0</v>
      </c>
      <c r="BT280" s="16">
        <f t="shared" si="300"/>
        <v>0</v>
      </c>
      <c r="BV280" s="13">
        <f t="shared" si="327"/>
        <v>1</v>
      </c>
      <c r="BW280" s="13">
        <f t="shared" si="328"/>
        <v>0</v>
      </c>
      <c r="BX280" s="13">
        <f t="shared" si="343"/>
        <v>1</v>
      </c>
      <c r="BY280" s="16">
        <f t="shared" si="301"/>
        <v>0</v>
      </c>
      <c r="BZ280" s="17">
        <f t="shared" si="302"/>
        <v>0</v>
      </c>
      <c r="CA280" s="16">
        <f t="shared" si="303"/>
        <v>0</v>
      </c>
      <c r="CC280" s="13">
        <f t="shared" si="329"/>
        <v>1</v>
      </c>
      <c r="CD280" s="13">
        <f t="shared" si="330"/>
        <v>0</v>
      </c>
      <c r="CE280" s="13">
        <f t="shared" si="344"/>
        <v>1</v>
      </c>
      <c r="CF280" s="16">
        <f t="shared" si="304"/>
        <v>0</v>
      </c>
      <c r="CG280" s="17">
        <f t="shared" si="305"/>
        <v>0</v>
      </c>
      <c r="CH280" s="16">
        <f t="shared" si="306"/>
        <v>0</v>
      </c>
      <c r="CJ280" s="13">
        <f t="shared" si="331"/>
        <v>1</v>
      </c>
      <c r="CK280" s="13">
        <f t="shared" si="332"/>
        <v>0</v>
      </c>
      <c r="CL280" s="13">
        <f t="shared" si="345"/>
        <v>1</v>
      </c>
      <c r="CM280" s="16">
        <f t="shared" si="307"/>
        <v>0</v>
      </c>
      <c r="CN280" s="17">
        <f t="shared" si="308"/>
        <v>0</v>
      </c>
      <c r="CO280" s="16">
        <f t="shared" si="309"/>
        <v>0</v>
      </c>
      <c r="CQ280" s="16">
        <f t="shared" si="333"/>
        <v>0</v>
      </c>
      <c r="CR280" s="16">
        <f>CQ280-ROUNDDOWN(コマンド生成ツール!$D$25,0)</f>
        <v>0</v>
      </c>
      <c r="CS280" s="16">
        <v>8</v>
      </c>
    </row>
    <row r="281" spans="2:97" x14ac:dyDescent="0.15">
      <c r="B281" s="8">
        <f t="shared" si="334"/>
        <v>248</v>
      </c>
      <c r="C281" s="8">
        <f t="shared" si="265"/>
        <v>2</v>
      </c>
      <c r="D281" s="8">
        <f t="shared" si="266"/>
        <v>48</v>
      </c>
      <c r="E281" s="16">
        <f t="shared" si="267"/>
        <v>6039.9034408040334</v>
      </c>
      <c r="F281" s="13">
        <f t="shared" si="268"/>
        <v>0.7034036869534509</v>
      </c>
      <c r="G281" s="13">
        <f t="shared" si="269"/>
        <v>0.71079058321019672</v>
      </c>
      <c r="H281" s="13">
        <f t="shared" si="270"/>
        <v>-1.0446506360583153E-2</v>
      </c>
      <c r="I281" s="13">
        <f t="shared" si="271"/>
        <v>0.99994543376369205</v>
      </c>
      <c r="K281" s="13">
        <f t="shared" si="272"/>
        <v>1</v>
      </c>
      <c r="L281" s="13">
        <f t="shared" si="273"/>
        <v>0</v>
      </c>
      <c r="M281" s="13">
        <f t="shared" si="335"/>
        <v>1</v>
      </c>
      <c r="N281" s="16">
        <f t="shared" si="310"/>
        <v>0</v>
      </c>
      <c r="O281" s="17">
        <f t="shared" si="274"/>
        <v>0</v>
      </c>
      <c r="P281" s="16">
        <f t="shared" si="275"/>
        <v>0</v>
      </c>
      <c r="R281" s="13">
        <f t="shared" si="311"/>
        <v>1</v>
      </c>
      <c r="S281" s="13">
        <f t="shared" si="312"/>
        <v>0</v>
      </c>
      <c r="T281" s="13">
        <f t="shared" si="276"/>
        <v>1</v>
      </c>
      <c r="U281" s="16">
        <f t="shared" si="277"/>
        <v>0</v>
      </c>
      <c r="V281" s="17">
        <f t="shared" si="278"/>
        <v>0</v>
      </c>
      <c r="W281" s="16">
        <f t="shared" si="279"/>
        <v>0</v>
      </c>
      <c r="Y281" s="13">
        <f t="shared" si="313"/>
        <v>1</v>
      </c>
      <c r="Z281" s="13">
        <f t="shared" si="314"/>
        <v>0</v>
      </c>
      <c r="AA281" s="13">
        <f t="shared" si="336"/>
        <v>1</v>
      </c>
      <c r="AB281" s="16">
        <f t="shared" si="280"/>
        <v>0</v>
      </c>
      <c r="AC281" s="17">
        <f t="shared" si="281"/>
        <v>0</v>
      </c>
      <c r="AD281" s="16">
        <f t="shared" si="282"/>
        <v>0</v>
      </c>
      <c r="AF281" s="13">
        <f t="shared" si="315"/>
        <v>1</v>
      </c>
      <c r="AG281" s="13">
        <f t="shared" si="316"/>
        <v>0</v>
      </c>
      <c r="AH281" s="13">
        <f t="shared" si="337"/>
        <v>1</v>
      </c>
      <c r="AI281" s="16">
        <f t="shared" si="283"/>
        <v>0</v>
      </c>
      <c r="AJ281" s="17">
        <f t="shared" si="284"/>
        <v>0</v>
      </c>
      <c r="AK281" s="16">
        <f t="shared" si="285"/>
        <v>0</v>
      </c>
      <c r="AM281" s="13">
        <f t="shared" si="317"/>
        <v>1</v>
      </c>
      <c r="AN281" s="13">
        <f t="shared" si="318"/>
        <v>0</v>
      </c>
      <c r="AO281" s="13">
        <f t="shared" si="338"/>
        <v>1</v>
      </c>
      <c r="AP281" s="16">
        <f t="shared" si="286"/>
        <v>0</v>
      </c>
      <c r="AQ281" s="17">
        <f t="shared" si="287"/>
        <v>0</v>
      </c>
      <c r="AR281" s="16">
        <f t="shared" si="288"/>
        <v>0</v>
      </c>
      <c r="AT281" s="13">
        <f t="shared" si="319"/>
        <v>1</v>
      </c>
      <c r="AU281" s="13">
        <f t="shared" si="320"/>
        <v>0</v>
      </c>
      <c r="AV281" s="13">
        <f t="shared" si="339"/>
        <v>1</v>
      </c>
      <c r="AW281" s="16">
        <f t="shared" si="289"/>
        <v>0</v>
      </c>
      <c r="AX281" s="17">
        <f t="shared" si="290"/>
        <v>0</v>
      </c>
      <c r="AY281" s="16">
        <f t="shared" si="291"/>
        <v>0</v>
      </c>
      <c r="BA281" s="13">
        <f t="shared" si="321"/>
        <v>1</v>
      </c>
      <c r="BB281" s="13">
        <f t="shared" si="322"/>
        <v>0</v>
      </c>
      <c r="BC281" s="13">
        <f t="shared" si="340"/>
        <v>1</v>
      </c>
      <c r="BD281" s="16">
        <f t="shared" si="292"/>
        <v>0</v>
      </c>
      <c r="BE281" s="17">
        <f t="shared" si="293"/>
        <v>0</v>
      </c>
      <c r="BF281" s="16">
        <f t="shared" si="294"/>
        <v>0</v>
      </c>
      <c r="BH281" s="13">
        <f t="shared" si="323"/>
        <v>1</v>
      </c>
      <c r="BI281" s="13">
        <f t="shared" si="324"/>
        <v>0</v>
      </c>
      <c r="BJ281" s="13">
        <f t="shared" si="341"/>
        <v>1</v>
      </c>
      <c r="BK281" s="16">
        <f t="shared" si="295"/>
        <v>0</v>
      </c>
      <c r="BL281" s="17">
        <f t="shared" si="296"/>
        <v>0</v>
      </c>
      <c r="BM281" s="16">
        <f t="shared" si="297"/>
        <v>0</v>
      </c>
      <c r="BO281" s="13">
        <f t="shared" si="325"/>
        <v>1</v>
      </c>
      <c r="BP281" s="13">
        <f t="shared" si="326"/>
        <v>0</v>
      </c>
      <c r="BQ281" s="13">
        <f t="shared" si="342"/>
        <v>1</v>
      </c>
      <c r="BR281" s="16">
        <f t="shared" si="298"/>
        <v>0</v>
      </c>
      <c r="BS281" s="17">
        <f t="shared" si="299"/>
        <v>0</v>
      </c>
      <c r="BT281" s="16">
        <f t="shared" si="300"/>
        <v>0</v>
      </c>
      <c r="BV281" s="13">
        <f t="shared" si="327"/>
        <v>1</v>
      </c>
      <c r="BW281" s="13">
        <f t="shared" si="328"/>
        <v>0</v>
      </c>
      <c r="BX281" s="13">
        <f t="shared" si="343"/>
        <v>1</v>
      </c>
      <c r="BY281" s="16">
        <f t="shared" si="301"/>
        <v>0</v>
      </c>
      <c r="BZ281" s="17">
        <f t="shared" si="302"/>
        <v>0</v>
      </c>
      <c r="CA281" s="16">
        <f t="shared" si="303"/>
        <v>0</v>
      </c>
      <c r="CC281" s="13">
        <f t="shared" si="329"/>
        <v>1</v>
      </c>
      <c r="CD281" s="13">
        <f t="shared" si="330"/>
        <v>0</v>
      </c>
      <c r="CE281" s="13">
        <f t="shared" si="344"/>
        <v>1</v>
      </c>
      <c r="CF281" s="16">
        <f t="shared" si="304"/>
        <v>0</v>
      </c>
      <c r="CG281" s="17">
        <f t="shared" si="305"/>
        <v>0</v>
      </c>
      <c r="CH281" s="16">
        <f t="shared" si="306"/>
        <v>0</v>
      </c>
      <c r="CJ281" s="13">
        <f t="shared" si="331"/>
        <v>1</v>
      </c>
      <c r="CK281" s="13">
        <f t="shared" si="332"/>
        <v>0</v>
      </c>
      <c r="CL281" s="13">
        <f t="shared" si="345"/>
        <v>1</v>
      </c>
      <c r="CM281" s="16">
        <f t="shared" si="307"/>
        <v>0</v>
      </c>
      <c r="CN281" s="17">
        <f t="shared" si="308"/>
        <v>0</v>
      </c>
      <c r="CO281" s="16">
        <f t="shared" si="309"/>
        <v>0</v>
      </c>
      <c r="CQ281" s="16">
        <f t="shared" si="333"/>
        <v>0</v>
      </c>
      <c r="CR281" s="16">
        <f>CQ281-ROUNDDOWN(コマンド生成ツール!$D$25,0)</f>
        <v>0</v>
      </c>
      <c r="CS281" s="16">
        <v>8</v>
      </c>
    </row>
    <row r="282" spans="2:97" x14ac:dyDescent="0.15">
      <c r="B282" s="8">
        <f t="shared" si="334"/>
        <v>249</v>
      </c>
      <c r="C282" s="8">
        <f t="shared" si="265"/>
        <v>2</v>
      </c>
      <c r="D282" s="8">
        <f t="shared" si="266"/>
        <v>49</v>
      </c>
      <c r="E282" s="16">
        <f t="shared" si="267"/>
        <v>6180.5908650271813</v>
      </c>
      <c r="F282" s="13">
        <f t="shared" si="268"/>
        <v>0.69019527435187222</v>
      </c>
      <c r="G282" s="13">
        <f t="shared" si="269"/>
        <v>0.72362316385142322</v>
      </c>
      <c r="H282" s="13">
        <f t="shared" si="270"/>
        <v>-4.7260966524687524E-2</v>
      </c>
      <c r="I282" s="13">
        <f t="shared" si="271"/>
        <v>0.99888257620360577</v>
      </c>
      <c r="K282" s="13">
        <f t="shared" si="272"/>
        <v>1</v>
      </c>
      <c r="L282" s="13">
        <f t="shared" si="273"/>
        <v>0</v>
      </c>
      <c r="M282" s="13">
        <f t="shared" si="335"/>
        <v>1</v>
      </c>
      <c r="N282" s="16">
        <f t="shared" si="310"/>
        <v>0</v>
      </c>
      <c r="O282" s="17">
        <f t="shared" si="274"/>
        <v>0</v>
      </c>
      <c r="P282" s="16">
        <f t="shared" si="275"/>
        <v>0</v>
      </c>
      <c r="R282" s="13">
        <f t="shared" si="311"/>
        <v>1</v>
      </c>
      <c r="S282" s="13">
        <f t="shared" si="312"/>
        <v>0</v>
      </c>
      <c r="T282" s="13">
        <f t="shared" si="276"/>
        <v>1</v>
      </c>
      <c r="U282" s="16">
        <f t="shared" si="277"/>
        <v>0</v>
      </c>
      <c r="V282" s="17">
        <f t="shared" si="278"/>
        <v>0</v>
      </c>
      <c r="W282" s="16">
        <f t="shared" si="279"/>
        <v>0</v>
      </c>
      <c r="Y282" s="13">
        <f t="shared" si="313"/>
        <v>1</v>
      </c>
      <c r="Z282" s="13">
        <f t="shared" si="314"/>
        <v>0</v>
      </c>
      <c r="AA282" s="13">
        <f t="shared" si="336"/>
        <v>1</v>
      </c>
      <c r="AB282" s="16">
        <f t="shared" si="280"/>
        <v>0</v>
      </c>
      <c r="AC282" s="17">
        <f t="shared" si="281"/>
        <v>0</v>
      </c>
      <c r="AD282" s="16">
        <f t="shared" si="282"/>
        <v>0</v>
      </c>
      <c r="AF282" s="13">
        <f t="shared" si="315"/>
        <v>1</v>
      </c>
      <c r="AG282" s="13">
        <f t="shared" si="316"/>
        <v>0</v>
      </c>
      <c r="AH282" s="13">
        <f t="shared" si="337"/>
        <v>1</v>
      </c>
      <c r="AI282" s="16">
        <f t="shared" si="283"/>
        <v>0</v>
      </c>
      <c r="AJ282" s="17">
        <f t="shared" si="284"/>
        <v>0</v>
      </c>
      <c r="AK282" s="16">
        <f t="shared" si="285"/>
        <v>0</v>
      </c>
      <c r="AM282" s="13">
        <f t="shared" si="317"/>
        <v>1</v>
      </c>
      <c r="AN282" s="13">
        <f t="shared" si="318"/>
        <v>0</v>
      </c>
      <c r="AO282" s="13">
        <f t="shared" si="338"/>
        <v>1</v>
      </c>
      <c r="AP282" s="16">
        <f t="shared" si="286"/>
        <v>0</v>
      </c>
      <c r="AQ282" s="17">
        <f t="shared" si="287"/>
        <v>0</v>
      </c>
      <c r="AR282" s="16">
        <f t="shared" si="288"/>
        <v>0</v>
      </c>
      <c r="AT282" s="13">
        <f t="shared" si="319"/>
        <v>1</v>
      </c>
      <c r="AU282" s="13">
        <f t="shared" si="320"/>
        <v>0</v>
      </c>
      <c r="AV282" s="13">
        <f t="shared" si="339"/>
        <v>1</v>
      </c>
      <c r="AW282" s="16">
        <f t="shared" si="289"/>
        <v>0</v>
      </c>
      <c r="AX282" s="17">
        <f t="shared" si="290"/>
        <v>0</v>
      </c>
      <c r="AY282" s="16">
        <f t="shared" si="291"/>
        <v>0</v>
      </c>
      <c r="BA282" s="13">
        <f t="shared" si="321"/>
        <v>1</v>
      </c>
      <c r="BB282" s="13">
        <f t="shared" si="322"/>
        <v>0</v>
      </c>
      <c r="BC282" s="13">
        <f t="shared" si="340"/>
        <v>1</v>
      </c>
      <c r="BD282" s="16">
        <f t="shared" si="292"/>
        <v>0</v>
      </c>
      <c r="BE282" s="17">
        <f t="shared" si="293"/>
        <v>0</v>
      </c>
      <c r="BF282" s="16">
        <f t="shared" si="294"/>
        <v>0</v>
      </c>
      <c r="BH282" s="13">
        <f t="shared" si="323"/>
        <v>1</v>
      </c>
      <c r="BI282" s="13">
        <f t="shared" si="324"/>
        <v>0</v>
      </c>
      <c r="BJ282" s="13">
        <f t="shared" si="341"/>
        <v>1</v>
      </c>
      <c r="BK282" s="16">
        <f t="shared" si="295"/>
        <v>0</v>
      </c>
      <c r="BL282" s="17">
        <f t="shared" si="296"/>
        <v>0</v>
      </c>
      <c r="BM282" s="16">
        <f t="shared" si="297"/>
        <v>0</v>
      </c>
      <c r="BO282" s="13">
        <f t="shared" si="325"/>
        <v>1</v>
      </c>
      <c r="BP282" s="13">
        <f t="shared" si="326"/>
        <v>0</v>
      </c>
      <c r="BQ282" s="13">
        <f t="shared" si="342"/>
        <v>1</v>
      </c>
      <c r="BR282" s="16">
        <f t="shared" si="298"/>
        <v>0</v>
      </c>
      <c r="BS282" s="17">
        <f t="shared" si="299"/>
        <v>0</v>
      </c>
      <c r="BT282" s="16">
        <f t="shared" si="300"/>
        <v>0</v>
      </c>
      <c r="BV282" s="13">
        <f t="shared" si="327"/>
        <v>1</v>
      </c>
      <c r="BW282" s="13">
        <f t="shared" si="328"/>
        <v>0</v>
      </c>
      <c r="BX282" s="13">
        <f t="shared" si="343"/>
        <v>1</v>
      </c>
      <c r="BY282" s="16">
        <f t="shared" si="301"/>
        <v>0</v>
      </c>
      <c r="BZ282" s="17">
        <f t="shared" si="302"/>
        <v>0</v>
      </c>
      <c r="CA282" s="16">
        <f t="shared" si="303"/>
        <v>0</v>
      </c>
      <c r="CC282" s="13">
        <f t="shared" si="329"/>
        <v>1</v>
      </c>
      <c r="CD282" s="13">
        <f t="shared" si="330"/>
        <v>0</v>
      </c>
      <c r="CE282" s="13">
        <f t="shared" si="344"/>
        <v>1</v>
      </c>
      <c r="CF282" s="16">
        <f t="shared" si="304"/>
        <v>0</v>
      </c>
      <c r="CG282" s="17">
        <f t="shared" si="305"/>
        <v>0</v>
      </c>
      <c r="CH282" s="16">
        <f t="shared" si="306"/>
        <v>0</v>
      </c>
      <c r="CJ282" s="13">
        <f t="shared" si="331"/>
        <v>1</v>
      </c>
      <c r="CK282" s="13">
        <f t="shared" si="332"/>
        <v>0</v>
      </c>
      <c r="CL282" s="13">
        <f t="shared" si="345"/>
        <v>1</v>
      </c>
      <c r="CM282" s="16">
        <f t="shared" si="307"/>
        <v>0</v>
      </c>
      <c r="CN282" s="17">
        <f t="shared" si="308"/>
        <v>0</v>
      </c>
      <c r="CO282" s="16">
        <f t="shared" si="309"/>
        <v>0</v>
      </c>
      <c r="CQ282" s="16">
        <f t="shared" si="333"/>
        <v>0</v>
      </c>
      <c r="CR282" s="16">
        <f>CQ282-ROUNDDOWN(コマンド生成ツール!$D$25,0)</f>
        <v>0</v>
      </c>
      <c r="CS282" s="16">
        <v>8</v>
      </c>
    </row>
    <row r="283" spans="2:97" x14ac:dyDescent="0.15">
      <c r="B283" s="8">
        <f t="shared" si="334"/>
        <v>250</v>
      </c>
      <c r="C283" s="8">
        <f t="shared" si="265"/>
        <v>2</v>
      </c>
      <c r="D283" s="8">
        <f t="shared" si="266"/>
        <v>50</v>
      </c>
      <c r="E283" s="16">
        <f t="shared" si="267"/>
        <v>6324.555320336759</v>
      </c>
      <c r="F283" s="13">
        <f t="shared" si="268"/>
        <v>0.67643692201322647</v>
      </c>
      <c r="G283" s="13">
        <f t="shared" si="269"/>
        <v>0.73650057062929164</v>
      </c>
      <c r="H283" s="13">
        <f t="shared" si="270"/>
        <v>-8.4866181074544342E-2</v>
      </c>
      <c r="I283" s="13">
        <f t="shared" si="271"/>
        <v>0.99639235811492588</v>
      </c>
      <c r="K283" s="13">
        <f t="shared" si="272"/>
        <v>1</v>
      </c>
      <c r="L283" s="13">
        <f t="shared" si="273"/>
        <v>0</v>
      </c>
      <c r="M283" s="13">
        <f t="shared" si="335"/>
        <v>1</v>
      </c>
      <c r="N283" s="16">
        <f t="shared" si="310"/>
        <v>0</v>
      </c>
      <c r="O283" s="17">
        <f t="shared" si="274"/>
        <v>0</v>
      </c>
      <c r="P283" s="16">
        <f t="shared" si="275"/>
        <v>0</v>
      </c>
      <c r="R283" s="13">
        <f t="shared" si="311"/>
        <v>1</v>
      </c>
      <c r="S283" s="13">
        <f t="shared" si="312"/>
        <v>0</v>
      </c>
      <c r="T283" s="13">
        <f t="shared" si="276"/>
        <v>1</v>
      </c>
      <c r="U283" s="16">
        <f t="shared" si="277"/>
        <v>0</v>
      </c>
      <c r="V283" s="17">
        <f t="shared" si="278"/>
        <v>0</v>
      </c>
      <c r="W283" s="16">
        <f t="shared" si="279"/>
        <v>0</v>
      </c>
      <c r="Y283" s="13">
        <f t="shared" si="313"/>
        <v>1</v>
      </c>
      <c r="Z283" s="13">
        <f t="shared" si="314"/>
        <v>0</v>
      </c>
      <c r="AA283" s="13">
        <f t="shared" si="336"/>
        <v>1</v>
      </c>
      <c r="AB283" s="16">
        <f t="shared" si="280"/>
        <v>0</v>
      </c>
      <c r="AC283" s="17">
        <f t="shared" si="281"/>
        <v>0</v>
      </c>
      <c r="AD283" s="16">
        <f t="shared" si="282"/>
        <v>0</v>
      </c>
      <c r="AF283" s="13">
        <f t="shared" si="315"/>
        <v>1</v>
      </c>
      <c r="AG283" s="13">
        <f t="shared" si="316"/>
        <v>0</v>
      </c>
      <c r="AH283" s="13">
        <f t="shared" si="337"/>
        <v>1</v>
      </c>
      <c r="AI283" s="16">
        <f t="shared" si="283"/>
        <v>0</v>
      </c>
      <c r="AJ283" s="17">
        <f t="shared" si="284"/>
        <v>0</v>
      </c>
      <c r="AK283" s="16">
        <f t="shared" si="285"/>
        <v>0</v>
      </c>
      <c r="AM283" s="13">
        <f t="shared" si="317"/>
        <v>1</v>
      </c>
      <c r="AN283" s="13">
        <f t="shared" si="318"/>
        <v>0</v>
      </c>
      <c r="AO283" s="13">
        <f t="shared" si="338"/>
        <v>1</v>
      </c>
      <c r="AP283" s="16">
        <f t="shared" si="286"/>
        <v>0</v>
      </c>
      <c r="AQ283" s="17">
        <f t="shared" si="287"/>
        <v>0</v>
      </c>
      <c r="AR283" s="16">
        <f t="shared" si="288"/>
        <v>0</v>
      </c>
      <c r="AT283" s="13">
        <f t="shared" si="319"/>
        <v>1</v>
      </c>
      <c r="AU283" s="13">
        <f t="shared" si="320"/>
        <v>0</v>
      </c>
      <c r="AV283" s="13">
        <f t="shared" si="339"/>
        <v>1</v>
      </c>
      <c r="AW283" s="16">
        <f t="shared" si="289"/>
        <v>0</v>
      </c>
      <c r="AX283" s="17">
        <f t="shared" si="290"/>
        <v>0</v>
      </c>
      <c r="AY283" s="16">
        <f t="shared" si="291"/>
        <v>0</v>
      </c>
      <c r="BA283" s="13">
        <f t="shared" si="321"/>
        <v>1</v>
      </c>
      <c r="BB283" s="13">
        <f t="shared" si="322"/>
        <v>0</v>
      </c>
      <c r="BC283" s="13">
        <f t="shared" si="340"/>
        <v>1</v>
      </c>
      <c r="BD283" s="16">
        <f t="shared" si="292"/>
        <v>0</v>
      </c>
      <c r="BE283" s="17">
        <f t="shared" si="293"/>
        <v>0</v>
      </c>
      <c r="BF283" s="16">
        <f t="shared" si="294"/>
        <v>0</v>
      </c>
      <c r="BH283" s="13">
        <f t="shared" si="323"/>
        <v>1</v>
      </c>
      <c r="BI283" s="13">
        <f t="shared" si="324"/>
        <v>0</v>
      </c>
      <c r="BJ283" s="13">
        <f t="shared" si="341"/>
        <v>1</v>
      </c>
      <c r="BK283" s="16">
        <f t="shared" si="295"/>
        <v>0</v>
      </c>
      <c r="BL283" s="17">
        <f t="shared" si="296"/>
        <v>0</v>
      </c>
      <c r="BM283" s="16">
        <f t="shared" si="297"/>
        <v>0</v>
      </c>
      <c r="BO283" s="13">
        <f t="shared" si="325"/>
        <v>1</v>
      </c>
      <c r="BP283" s="13">
        <f t="shared" si="326"/>
        <v>0</v>
      </c>
      <c r="BQ283" s="13">
        <f t="shared" si="342"/>
        <v>1</v>
      </c>
      <c r="BR283" s="16">
        <f t="shared" si="298"/>
        <v>0</v>
      </c>
      <c r="BS283" s="17">
        <f t="shared" si="299"/>
        <v>0</v>
      </c>
      <c r="BT283" s="16">
        <f t="shared" si="300"/>
        <v>0</v>
      </c>
      <c r="BV283" s="13">
        <f t="shared" si="327"/>
        <v>1</v>
      </c>
      <c r="BW283" s="13">
        <f t="shared" si="328"/>
        <v>0</v>
      </c>
      <c r="BX283" s="13">
        <f t="shared" si="343"/>
        <v>1</v>
      </c>
      <c r="BY283" s="16">
        <f t="shared" si="301"/>
        <v>0</v>
      </c>
      <c r="BZ283" s="17">
        <f t="shared" si="302"/>
        <v>0</v>
      </c>
      <c r="CA283" s="16">
        <f t="shared" si="303"/>
        <v>0</v>
      </c>
      <c r="CC283" s="13">
        <f t="shared" si="329"/>
        <v>1</v>
      </c>
      <c r="CD283" s="13">
        <f t="shared" si="330"/>
        <v>0</v>
      </c>
      <c r="CE283" s="13">
        <f t="shared" si="344"/>
        <v>1</v>
      </c>
      <c r="CF283" s="16">
        <f t="shared" si="304"/>
        <v>0</v>
      </c>
      <c r="CG283" s="17">
        <f t="shared" si="305"/>
        <v>0</v>
      </c>
      <c r="CH283" s="16">
        <f t="shared" si="306"/>
        <v>0</v>
      </c>
      <c r="CJ283" s="13">
        <f t="shared" si="331"/>
        <v>1</v>
      </c>
      <c r="CK283" s="13">
        <f t="shared" si="332"/>
        <v>0</v>
      </c>
      <c r="CL283" s="13">
        <f t="shared" si="345"/>
        <v>1</v>
      </c>
      <c r="CM283" s="16">
        <f t="shared" si="307"/>
        <v>0</v>
      </c>
      <c r="CN283" s="17">
        <f t="shared" si="308"/>
        <v>0</v>
      </c>
      <c r="CO283" s="16">
        <f t="shared" si="309"/>
        <v>0</v>
      </c>
      <c r="CQ283" s="16">
        <f t="shared" si="333"/>
        <v>0</v>
      </c>
      <c r="CR283" s="16">
        <f>CQ283-ROUNDDOWN(コマンド生成ツール!$D$25,0)</f>
        <v>0</v>
      </c>
      <c r="CS283" s="16">
        <v>8</v>
      </c>
    </row>
    <row r="284" spans="2:97" x14ac:dyDescent="0.15">
      <c r="B284" s="8">
        <f t="shared" si="334"/>
        <v>251</v>
      </c>
      <c r="C284" s="8">
        <f t="shared" si="265"/>
        <v>2</v>
      </c>
      <c r="D284" s="8">
        <f t="shared" si="266"/>
        <v>51</v>
      </c>
      <c r="E284" s="16">
        <f t="shared" si="267"/>
        <v>6471.8731385925676</v>
      </c>
      <c r="F284" s="13">
        <f t="shared" si="268"/>
        <v>0.66210946188628095</v>
      </c>
      <c r="G284" s="13">
        <f t="shared" si="269"/>
        <v>0.74940713933125802</v>
      </c>
      <c r="H284" s="13">
        <f t="shared" si="270"/>
        <v>-0.12322212096131908</v>
      </c>
      <c r="I284" s="13">
        <f t="shared" si="271"/>
        <v>0.99237911551271274</v>
      </c>
      <c r="K284" s="13">
        <f t="shared" si="272"/>
        <v>1</v>
      </c>
      <c r="L284" s="13">
        <f t="shared" si="273"/>
        <v>0</v>
      </c>
      <c r="M284" s="13">
        <f t="shared" si="335"/>
        <v>1</v>
      </c>
      <c r="N284" s="16">
        <f t="shared" si="310"/>
        <v>0</v>
      </c>
      <c r="O284" s="17">
        <f t="shared" si="274"/>
        <v>0</v>
      </c>
      <c r="P284" s="16">
        <f t="shared" si="275"/>
        <v>0</v>
      </c>
      <c r="R284" s="13">
        <f t="shared" si="311"/>
        <v>1</v>
      </c>
      <c r="S284" s="13">
        <f t="shared" si="312"/>
        <v>0</v>
      </c>
      <c r="T284" s="13">
        <f t="shared" si="276"/>
        <v>1</v>
      </c>
      <c r="U284" s="16">
        <f t="shared" si="277"/>
        <v>0</v>
      </c>
      <c r="V284" s="17">
        <f t="shared" si="278"/>
        <v>0</v>
      </c>
      <c r="W284" s="16">
        <f t="shared" si="279"/>
        <v>0</v>
      </c>
      <c r="Y284" s="13">
        <f t="shared" si="313"/>
        <v>1</v>
      </c>
      <c r="Z284" s="13">
        <f t="shared" si="314"/>
        <v>0</v>
      </c>
      <c r="AA284" s="13">
        <f t="shared" si="336"/>
        <v>1</v>
      </c>
      <c r="AB284" s="16">
        <f t="shared" si="280"/>
        <v>0</v>
      </c>
      <c r="AC284" s="17">
        <f t="shared" si="281"/>
        <v>0</v>
      </c>
      <c r="AD284" s="16">
        <f t="shared" si="282"/>
        <v>0</v>
      </c>
      <c r="AF284" s="13">
        <f t="shared" si="315"/>
        <v>1</v>
      </c>
      <c r="AG284" s="13">
        <f t="shared" si="316"/>
        <v>0</v>
      </c>
      <c r="AH284" s="13">
        <f t="shared" si="337"/>
        <v>1</v>
      </c>
      <c r="AI284" s="16">
        <f t="shared" si="283"/>
        <v>0</v>
      </c>
      <c r="AJ284" s="17">
        <f t="shared" si="284"/>
        <v>0</v>
      </c>
      <c r="AK284" s="16">
        <f t="shared" si="285"/>
        <v>0</v>
      </c>
      <c r="AM284" s="13">
        <f t="shared" si="317"/>
        <v>1</v>
      </c>
      <c r="AN284" s="13">
        <f t="shared" si="318"/>
        <v>0</v>
      </c>
      <c r="AO284" s="13">
        <f t="shared" si="338"/>
        <v>1</v>
      </c>
      <c r="AP284" s="16">
        <f t="shared" si="286"/>
        <v>0</v>
      </c>
      <c r="AQ284" s="17">
        <f t="shared" si="287"/>
        <v>0</v>
      </c>
      <c r="AR284" s="16">
        <f t="shared" si="288"/>
        <v>0</v>
      </c>
      <c r="AT284" s="13">
        <f t="shared" si="319"/>
        <v>1</v>
      </c>
      <c r="AU284" s="13">
        <f t="shared" si="320"/>
        <v>0</v>
      </c>
      <c r="AV284" s="13">
        <f t="shared" si="339"/>
        <v>1</v>
      </c>
      <c r="AW284" s="16">
        <f t="shared" si="289"/>
        <v>0</v>
      </c>
      <c r="AX284" s="17">
        <f t="shared" si="290"/>
        <v>0</v>
      </c>
      <c r="AY284" s="16">
        <f t="shared" si="291"/>
        <v>0</v>
      </c>
      <c r="BA284" s="13">
        <f t="shared" si="321"/>
        <v>1</v>
      </c>
      <c r="BB284" s="13">
        <f t="shared" si="322"/>
        <v>0</v>
      </c>
      <c r="BC284" s="13">
        <f t="shared" si="340"/>
        <v>1</v>
      </c>
      <c r="BD284" s="16">
        <f t="shared" si="292"/>
        <v>0</v>
      </c>
      <c r="BE284" s="17">
        <f t="shared" si="293"/>
        <v>0</v>
      </c>
      <c r="BF284" s="16">
        <f t="shared" si="294"/>
        <v>0</v>
      </c>
      <c r="BH284" s="13">
        <f t="shared" si="323"/>
        <v>1</v>
      </c>
      <c r="BI284" s="13">
        <f t="shared" si="324"/>
        <v>0</v>
      </c>
      <c r="BJ284" s="13">
        <f t="shared" si="341"/>
        <v>1</v>
      </c>
      <c r="BK284" s="16">
        <f t="shared" si="295"/>
        <v>0</v>
      </c>
      <c r="BL284" s="17">
        <f t="shared" si="296"/>
        <v>0</v>
      </c>
      <c r="BM284" s="16">
        <f t="shared" si="297"/>
        <v>0</v>
      </c>
      <c r="BO284" s="13">
        <f t="shared" si="325"/>
        <v>1</v>
      </c>
      <c r="BP284" s="13">
        <f t="shared" si="326"/>
        <v>0</v>
      </c>
      <c r="BQ284" s="13">
        <f t="shared" si="342"/>
        <v>1</v>
      </c>
      <c r="BR284" s="16">
        <f t="shared" si="298"/>
        <v>0</v>
      </c>
      <c r="BS284" s="17">
        <f t="shared" si="299"/>
        <v>0</v>
      </c>
      <c r="BT284" s="16">
        <f t="shared" si="300"/>
        <v>0</v>
      </c>
      <c r="BV284" s="13">
        <f t="shared" si="327"/>
        <v>1</v>
      </c>
      <c r="BW284" s="13">
        <f t="shared" si="328"/>
        <v>0</v>
      </c>
      <c r="BX284" s="13">
        <f t="shared" si="343"/>
        <v>1</v>
      </c>
      <c r="BY284" s="16">
        <f t="shared" si="301"/>
        <v>0</v>
      </c>
      <c r="BZ284" s="17">
        <f t="shared" si="302"/>
        <v>0</v>
      </c>
      <c r="CA284" s="16">
        <f t="shared" si="303"/>
        <v>0</v>
      </c>
      <c r="CC284" s="13">
        <f t="shared" si="329"/>
        <v>1</v>
      </c>
      <c r="CD284" s="13">
        <f t="shared" si="330"/>
        <v>0</v>
      </c>
      <c r="CE284" s="13">
        <f t="shared" si="344"/>
        <v>1</v>
      </c>
      <c r="CF284" s="16">
        <f t="shared" si="304"/>
        <v>0</v>
      </c>
      <c r="CG284" s="17">
        <f t="shared" si="305"/>
        <v>0</v>
      </c>
      <c r="CH284" s="16">
        <f t="shared" si="306"/>
        <v>0</v>
      </c>
      <c r="CJ284" s="13">
        <f t="shared" si="331"/>
        <v>1</v>
      </c>
      <c r="CK284" s="13">
        <f t="shared" si="332"/>
        <v>0</v>
      </c>
      <c r="CL284" s="13">
        <f t="shared" si="345"/>
        <v>1</v>
      </c>
      <c r="CM284" s="16">
        <f t="shared" si="307"/>
        <v>0</v>
      </c>
      <c r="CN284" s="17">
        <f t="shared" si="308"/>
        <v>0</v>
      </c>
      <c r="CO284" s="16">
        <f t="shared" si="309"/>
        <v>0</v>
      </c>
      <c r="CQ284" s="16">
        <f t="shared" si="333"/>
        <v>0</v>
      </c>
      <c r="CR284" s="16">
        <f>CQ284-ROUNDDOWN(コマンド生成ツール!$D$25,0)</f>
        <v>0</v>
      </c>
      <c r="CS284" s="16">
        <v>8</v>
      </c>
    </row>
    <row r="285" spans="2:97" x14ac:dyDescent="0.15">
      <c r="B285" s="8">
        <f t="shared" si="334"/>
        <v>252</v>
      </c>
      <c r="C285" s="8">
        <f t="shared" si="265"/>
        <v>2</v>
      </c>
      <c r="D285" s="8">
        <f t="shared" si="266"/>
        <v>52</v>
      </c>
      <c r="E285" s="16">
        <f t="shared" si="267"/>
        <v>6622.622429651823</v>
      </c>
      <c r="F285" s="13">
        <f t="shared" si="268"/>
        <v>0.64719343737894608</v>
      </c>
      <c r="G285" s="13">
        <f t="shared" si="269"/>
        <v>0.7623258191965061</v>
      </c>
      <c r="H285" s="13">
        <f t="shared" si="270"/>
        <v>-0.16228130922724826</v>
      </c>
      <c r="I285" s="13">
        <f t="shared" si="271"/>
        <v>0.98674453465701562</v>
      </c>
      <c r="K285" s="13">
        <f t="shared" si="272"/>
        <v>1</v>
      </c>
      <c r="L285" s="13">
        <f t="shared" si="273"/>
        <v>0</v>
      </c>
      <c r="M285" s="13">
        <f t="shared" si="335"/>
        <v>1</v>
      </c>
      <c r="N285" s="16">
        <f t="shared" si="310"/>
        <v>0</v>
      </c>
      <c r="O285" s="17">
        <f t="shared" si="274"/>
        <v>0</v>
      </c>
      <c r="P285" s="16">
        <f t="shared" si="275"/>
        <v>0</v>
      </c>
      <c r="R285" s="13">
        <f t="shared" si="311"/>
        <v>1</v>
      </c>
      <c r="S285" s="13">
        <f t="shared" si="312"/>
        <v>0</v>
      </c>
      <c r="T285" s="13">
        <f t="shared" si="276"/>
        <v>1</v>
      </c>
      <c r="U285" s="16">
        <f t="shared" si="277"/>
        <v>0</v>
      </c>
      <c r="V285" s="17">
        <f t="shared" si="278"/>
        <v>0</v>
      </c>
      <c r="W285" s="16">
        <f t="shared" si="279"/>
        <v>0</v>
      </c>
      <c r="Y285" s="13">
        <f t="shared" si="313"/>
        <v>1</v>
      </c>
      <c r="Z285" s="13">
        <f t="shared" si="314"/>
        <v>0</v>
      </c>
      <c r="AA285" s="13">
        <f t="shared" si="336"/>
        <v>1</v>
      </c>
      <c r="AB285" s="16">
        <f t="shared" si="280"/>
        <v>0</v>
      </c>
      <c r="AC285" s="17">
        <f t="shared" si="281"/>
        <v>0</v>
      </c>
      <c r="AD285" s="16">
        <f t="shared" si="282"/>
        <v>0</v>
      </c>
      <c r="AF285" s="13">
        <f t="shared" si="315"/>
        <v>1</v>
      </c>
      <c r="AG285" s="13">
        <f t="shared" si="316"/>
        <v>0</v>
      </c>
      <c r="AH285" s="13">
        <f t="shared" si="337"/>
        <v>1</v>
      </c>
      <c r="AI285" s="16">
        <f t="shared" si="283"/>
        <v>0</v>
      </c>
      <c r="AJ285" s="17">
        <f t="shared" si="284"/>
        <v>0</v>
      </c>
      <c r="AK285" s="16">
        <f t="shared" si="285"/>
        <v>0</v>
      </c>
      <c r="AM285" s="13">
        <f t="shared" si="317"/>
        <v>1</v>
      </c>
      <c r="AN285" s="13">
        <f t="shared" si="318"/>
        <v>0</v>
      </c>
      <c r="AO285" s="13">
        <f t="shared" si="338"/>
        <v>1</v>
      </c>
      <c r="AP285" s="16">
        <f t="shared" si="286"/>
        <v>0</v>
      </c>
      <c r="AQ285" s="17">
        <f t="shared" si="287"/>
        <v>0</v>
      </c>
      <c r="AR285" s="16">
        <f t="shared" si="288"/>
        <v>0</v>
      </c>
      <c r="AT285" s="13">
        <f t="shared" si="319"/>
        <v>1</v>
      </c>
      <c r="AU285" s="13">
        <f t="shared" si="320"/>
        <v>0</v>
      </c>
      <c r="AV285" s="13">
        <f t="shared" si="339"/>
        <v>1</v>
      </c>
      <c r="AW285" s="16">
        <f t="shared" si="289"/>
        <v>0</v>
      </c>
      <c r="AX285" s="17">
        <f t="shared" si="290"/>
        <v>0</v>
      </c>
      <c r="AY285" s="16">
        <f t="shared" si="291"/>
        <v>0</v>
      </c>
      <c r="BA285" s="13">
        <f t="shared" si="321"/>
        <v>1</v>
      </c>
      <c r="BB285" s="13">
        <f t="shared" si="322"/>
        <v>0</v>
      </c>
      <c r="BC285" s="13">
        <f t="shared" si="340"/>
        <v>1</v>
      </c>
      <c r="BD285" s="16">
        <f t="shared" si="292"/>
        <v>0</v>
      </c>
      <c r="BE285" s="17">
        <f t="shared" si="293"/>
        <v>0</v>
      </c>
      <c r="BF285" s="16">
        <f t="shared" si="294"/>
        <v>0</v>
      </c>
      <c r="BH285" s="13">
        <f t="shared" si="323"/>
        <v>1</v>
      </c>
      <c r="BI285" s="13">
        <f t="shared" si="324"/>
        <v>0</v>
      </c>
      <c r="BJ285" s="13">
        <f t="shared" si="341"/>
        <v>1</v>
      </c>
      <c r="BK285" s="16">
        <f t="shared" si="295"/>
        <v>0</v>
      </c>
      <c r="BL285" s="17">
        <f t="shared" si="296"/>
        <v>0</v>
      </c>
      <c r="BM285" s="16">
        <f t="shared" si="297"/>
        <v>0</v>
      </c>
      <c r="BO285" s="13">
        <f t="shared" si="325"/>
        <v>1</v>
      </c>
      <c r="BP285" s="13">
        <f t="shared" si="326"/>
        <v>0</v>
      </c>
      <c r="BQ285" s="13">
        <f t="shared" si="342"/>
        <v>1</v>
      </c>
      <c r="BR285" s="16">
        <f t="shared" si="298"/>
        <v>0</v>
      </c>
      <c r="BS285" s="17">
        <f t="shared" si="299"/>
        <v>0</v>
      </c>
      <c r="BT285" s="16">
        <f t="shared" si="300"/>
        <v>0</v>
      </c>
      <c r="BV285" s="13">
        <f t="shared" si="327"/>
        <v>1</v>
      </c>
      <c r="BW285" s="13">
        <f t="shared" si="328"/>
        <v>0</v>
      </c>
      <c r="BX285" s="13">
        <f t="shared" si="343"/>
        <v>1</v>
      </c>
      <c r="BY285" s="16">
        <f t="shared" si="301"/>
        <v>0</v>
      </c>
      <c r="BZ285" s="17">
        <f t="shared" si="302"/>
        <v>0</v>
      </c>
      <c r="CA285" s="16">
        <f t="shared" si="303"/>
        <v>0</v>
      </c>
      <c r="CC285" s="13">
        <f t="shared" si="329"/>
        <v>1</v>
      </c>
      <c r="CD285" s="13">
        <f t="shared" si="330"/>
        <v>0</v>
      </c>
      <c r="CE285" s="13">
        <f t="shared" si="344"/>
        <v>1</v>
      </c>
      <c r="CF285" s="16">
        <f t="shared" si="304"/>
        <v>0</v>
      </c>
      <c r="CG285" s="17">
        <f t="shared" si="305"/>
        <v>0</v>
      </c>
      <c r="CH285" s="16">
        <f t="shared" si="306"/>
        <v>0</v>
      </c>
      <c r="CJ285" s="13">
        <f t="shared" si="331"/>
        <v>1</v>
      </c>
      <c r="CK285" s="13">
        <f t="shared" si="332"/>
        <v>0</v>
      </c>
      <c r="CL285" s="13">
        <f t="shared" si="345"/>
        <v>1</v>
      </c>
      <c r="CM285" s="16">
        <f t="shared" si="307"/>
        <v>0</v>
      </c>
      <c r="CN285" s="17">
        <f t="shared" si="308"/>
        <v>0</v>
      </c>
      <c r="CO285" s="16">
        <f t="shared" si="309"/>
        <v>0</v>
      </c>
      <c r="CQ285" s="16">
        <f t="shared" si="333"/>
        <v>0</v>
      </c>
      <c r="CR285" s="16">
        <f>CQ285-ROUNDDOWN(コマンド生成ツール!$D$25,0)</f>
        <v>0</v>
      </c>
      <c r="CS285" s="16">
        <v>8</v>
      </c>
    </row>
    <row r="286" spans="2:97" x14ac:dyDescent="0.15">
      <c r="B286" s="8">
        <f t="shared" si="334"/>
        <v>253</v>
      </c>
      <c r="C286" s="8">
        <f t="shared" si="265"/>
        <v>2</v>
      </c>
      <c r="D286" s="8">
        <f t="shared" si="266"/>
        <v>53</v>
      </c>
      <c r="E286" s="16">
        <f t="shared" si="267"/>
        <v>6776.8831227840528</v>
      </c>
      <c r="F286" s="13">
        <f t="shared" si="268"/>
        <v>0.63166914381660233</v>
      </c>
      <c r="G286" s="13">
        <f t="shared" si="269"/>
        <v>0.77523808778336001</v>
      </c>
      <c r="H286" s="13">
        <f t="shared" si="270"/>
        <v>-0.20198818550000114</v>
      </c>
      <c r="I286" s="13">
        <f t="shared" si="271"/>
        <v>0.97938795832826997</v>
      </c>
      <c r="K286" s="13">
        <f t="shared" si="272"/>
        <v>1</v>
      </c>
      <c r="L286" s="13">
        <f t="shared" si="273"/>
        <v>0</v>
      </c>
      <c r="M286" s="13">
        <f t="shared" si="335"/>
        <v>1</v>
      </c>
      <c r="N286" s="16">
        <f t="shared" si="310"/>
        <v>0</v>
      </c>
      <c r="O286" s="17">
        <f t="shared" si="274"/>
        <v>0</v>
      </c>
      <c r="P286" s="16">
        <f t="shared" si="275"/>
        <v>0</v>
      </c>
      <c r="R286" s="13">
        <f t="shared" si="311"/>
        <v>1</v>
      </c>
      <c r="S286" s="13">
        <f t="shared" si="312"/>
        <v>0</v>
      </c>
      <c r="T286" s="13">
        <f t="shared" si="276"/>
        <v>1</v>
      </c>
      <c r="U286" s="16">
        <f t="shared" si="277"/>
        <v>0</v>
      </c>
      <c r="V286" s="17">
        <f t="shared" si="278"/>
        <v>0</v>
      </c>
      <c r="W286" s="16">
        <f t="shared" si="279"/>
        <v>0</v>
      </c>
      <c r="Y286" s="13">
        <f t="shared" si="313"/>
        <v>1</v>
      </c>
      <c r="Z286" s="13">
        <f t="shared" si="314"/>
        <v>0</v>
      </c>
      <c r="AA286" s="13">
        <f t="shared" si="336"/>
        <v>1</v>
      </c>
      <c r="AB286" s="16">
        <f t="shared" si="280"/>
        <v>0</v>
      </c>
      <c r="AC286" s="17">
        <f t="shared" si="281"/>
        <v>0</v>
      </c>
      <c r="AD286" s="16">
        <f t="shared" si="282"/>
        <v>0</v>
      </c>
      <c r="AF286" s="13">
        <f t="shared" si="315"/>
        <v>1</v>
      </c>
      <c r="AG286" s="13">
        <f t="shared" si="316"/>
        <v>0</v>
      </c>
      <c r="AH286" s="13">
        <f t="shared" si="337"/>
        <v>1</v>
      </c>
      <c r="AI286" s="16">
        <f t="shared" si="283"/>
        <v>0</v>
      </c>
      <c r="AJ286" s="17">
        <f t="shared" si="284"/>
        <v>0</v>
      </c>
      <c r="AK286" s="16">
        <f t="shared" si="285"/>
        <v>0</v>
      </c>
      <c r="AM286" s="13">
        <f t="shared" si="317"/>
        <v>1</v>
      </c>
      <c r="AN286" s="13">
        <f t="shared" si="318"/>
        <v>0</v>
      </c>
      <c r="AO286" s="13">
        <f t="shared" si="338"/>
        <v>1</v>
      </c>
      <c r="AP286" s="16">
        <f t="shared" si="286"/>
        <v>0</v>
      </c>
      <c r="AQ286" s="17">
        <f t="shared" si="287"/>
        <v>0</v>
      </c>
      <c r="AR286" s="16">
        <f t="shared" si="288"/>
        <v>0</v>
      </c>
      <c r="AT286" s="13">
        <f t="shared" si="319"/>
        <v>1</v>
      </c>
      <c r="AU286" s="13">
        <f t="shared" si="320"/>
        <v>0</v>
      </c>
      <c r="AV286" s="13">
        <f t="shared" si="339"/>
        <v>1</v>
      </c>
      <c r="AW286" s="16">
        <f t="shared" si="289"/>
        <v>0</v>
      </c>
      <c r="AX286" s="17">
        <f t="shared" si="290"/>
        <v>0</v>
      </c>
      <c r="AY286" s="16">
        <f t="shared" si="291"/>
        <v>0</v>
      </c>
      <c r="BA286" s="13">
        <f t="shared" si="321"/>
        <v>1</v>
      </c>
      <c r="BB286" s="13">
        <f t="shared" si="322"/>
        <v>0</v>
      </c>
      <c r="BC286" s="13">
        <f t="shared" si="340"/>
        <v>1</v>
      </c>
      <c r="BD286" s="16">
        <f t="shared" si="292"/>
        <v>0</v>
      </c>
      <c r="BE286" s="17">
        <f t="shared" si="293"/>
        <v>0</v>
      </c>
      <c r="BF286" s="16">
        <f t="shared" si="294"/>
        <v>0</v>
      </c>
      <c r="BH286" s="13">
        <f t="shared" si="323"/>
        <v>1</v>
      </c>
      <c r="BI286" s="13">
        <f t="shared" si="324"/>
        <v>0</v>
      </c>
      <c r="BJ286" s="13">
        <f t="shared" si="341"/>
        <v>1</v>
      </c>
      <c r="BK286" s="16">
        <f t="shared" si="295"/>
        <v>0</v>
      </c>
      <c r="BL286" s="17">
        <f t="shared" si="296"/>
        <v>0</v>
      </c>
      <c r="BM286" s="16">
        <f t="shared" si="297"/>
        <v>0</v>
      </c>
      <c r="BO286" s="13">
        <f t="shared" si="325"/>
        <v>1</v>
      </c>
      <c r="BP286" s="13">
        <f t="shared" si="326"/>
        <v>0</v>
      </c>
      <c r="BQ286" s="13">
        <f t="shared" si="342"/>
        <v>1</v>
      </c>
      <c r="BR286" s="16">
        <f t="shared" si="298"/>
        <v>0</v>
      </c>
      <c r="BS286" s="17">
        <f t="shared" si="299"/>
        <v>0</v>
      </c>
      <c r="BT286" s="16">
        <f t="shared" si="300"/>
        <v>0</v>
      </c>
      <c r="BV286" s="13">
        <f t="shared" si="327"/>
        <v>1</v>
      </c>
      <c r="BW286" s="13">
        <f t="shared" si="328"/>
        <v>0</v>
      </c>
      <c r="BX286" s="13">
        <f t="shared" si="343"/>
        <v>1</v>
      </c>
      <c r="BY286" s="16">
        <f t="shared" si="301"/>
        <v>0</v>
      </c>
      <c r="BZ286" s="17">
        <f t="shared" si="302"/>
        <v>0</v>
      </c>
      <c r="CA286" s="16">
        <f t="shared" si="303"/>
        <v>0</v>
      </c>
      <c r="CC286" s="13">
        <f t="shared" si="329"/>
        <v>1</v>
      </c>
      <c r="CD286" s="13">
        <f t="shared" si="330"/>
        <v>0</v>
      </c>
      <c r="CE286" s="13">
        <f t="shared" si="344"/>
        <v>1</v>
      </c>
      <c r="CF286" s="16">
        <f t="shared" si="304"/>
        <v>0</v>
      </c>
      <c r="CG286" s="17">
        <f t="shared" si="305"/>
        <v>0</v>
      </c>
      <c r="CH286" s="16">
        <f t="shared" si="306"/>
        <v>0</v>
      </c>
      <c r="CJ286" s="13">
        <f t="shared" si="331"/>
        <v>1</v>
      </c>
      <c r="CK286" s="13">
        <f t="shared" si="332"/>
        <v>0</v>
      </c>
      <c r="CL286" s="13">
        <f t="shared" si="345"/>
        <v>1</v>
      </c>
      <c r="CM286" s="16">
        <f t="shared" si="307"/>
        <v>0</v>
      </c>
      <c r="CN286" s="17">
        <f t="shared" si="308"/>
        <v>0</v>
      </c>
      <c r="CO286" s="16">
        <f t="shared" si="309"/>
        <v>0</v>
      </c>
      <c r="CQ286" s="16">
        <f t="shared" si="333"/>
        <v>0</v>
      </c>
      <c r="CR286" s="16">
        <f>CQ286-ROUNDDOWN(コマンド生成ツール!$D$25,0)</f>
        <v>0</v>
      </c>
      <c r="CS286" s="16">
        <v>8</v>
      </c>
    </row>
    <row r="287" spans="2:97" x14ac:dyDescent="0.15">
      <c r="B287" s="8">
        <f t="shared" si="334"/>
        <v>254</v>
      </c>
      <c r="C287" s="8">
        <f t="shared" si="265"/>
        <v>2</v>
      </c>
      <c r="D287" s="8">
        <f t="shared" si="266"/>
        <v>54</v>
      </c>
      <c r="E287" s="16">
        <f t="shared" si="267"/>
        <v>6934.7370090506338</v>
      </c>
      <c r="F287" s="13">
        <f t="shared" si="268"/>
        <v>0.61551667526930853</v>
      </c>
      <c r="G287" s="13">
        <f t="shared" si="269"/>
        <v>0.78812386238802379</v>
      </c>
      <c r="H287" s="13">
        <f t="shared" si="270"/>
        <v>-0.24227844493083325</v>
      </c>
      <c r="I287" s="13">
        <f t="shared" si="271"/>
        <v>0.97020675895496478</v>
      </c>
      <c r="K287" s="13">
        <f t="shared" si="272"/>
        <v>1</v>
      </c>
      <c r="L287" s="13">
        <f t="shared" si="273"/>
        <v>0</v>
      </c>
      <c r="M287" s="13">
        <f t="shared" si="335"/>
        <v>1</v>
      </c>
      <c r="N287" s="16">
        <f t="shared" si="310"/>
        <v>0</v>
      </c>
      <c r="O287" s="17">
        <f t="shared" si="274"/>
        <v>0</v>
      </c>
      <c r="P287" s="16">
        <f t="shared" si="275"/>
        <v>0</v>
      </c>
      <c r="R287" s="13">
        <f t="shared" si="311"/>
        <v>1</v>
      </c>
      <c r="S287" s="13">
        <f t="shared" si="312"/>
        <v>0</v>
      </c>
      <c r="T287" s="13">
        <f t="shared" si="276"/>
        <v>1</v>
      </c>
      <c r="U287" s="16">
        <f t="shared" si="277"/>
        <v>0</v>
      </c>
      <c r="V287" s="17">
        <f t="shared" si="278"/>
        <v>0</v>
      </c>
      <c r="W287" s="16">
        <f t="shared" si="279"/>
        <v>0</v>
      </c>
      <c r="Y287" s="13">
        <f t="shared" si="313"/>
        <v>1</v>
      </c>
      <c r="Z287" s="13">
        <f t="shared" si="314"/>
        <v>0</v>
      </c>
      <c r="AA287" s="13">
        <f t="shared" si="336"/>
        <v>1</v>
      </c>
      <c r="AB287" s="16">
        <f t="shared" si="280"/>
        <v>0</v>
      </c>
      <c r="AC287" s="17">
        <f t="shared" si="281"/>
        <v>0</v>
      </c>
      <c r="AD287" s="16">
        <f t="shared" si="282"/>
        <v>0</v>
      </c>
      <c r="AF287" s="13">
        <f t="shared" si="315"/>
        <v>1</v>
      </c>
      <c r="AG287" s="13">
        <f t="shared" si="316"/>
        <v>0</v>
      </c>
      <c r="AH287" s="13">
        <f t="shared" si="337"/>
        <v>1</v>
      </c>
      <c r="AI287" s="16">
        <f t="shared" si="283"/>
        <v>0</v>
      </c>
      <c r="AJ287" s="17">
        <f t="shared" si="284"/>
        <v>0</v>
      </c>
      <c r="AK287" s="16">
        <f t="shared" si="285"/>
        <v>0</v>
      </c>
      <c r="AM287" s="13">
        <f t="shared" si="317"/>
        <v>1</v>
      </c>
      <c r="AN287" s="13">
        <f t="shared" si="318"/>
        <v>0</v>
      </c>
      <c r="AO287" s="13">
        <f t="shared" si="338"/>
        <v>1</v>
      </c>
      <c r="AP287" s="16">
        <f t="shared" si="286"/>
        <v>0</v>
      </c>
      <c r="AQ287" s="17">
        <f t="shared" si="287"/>
        <v>0</v>
      </c>
      <c r="AR287" s="16">
        <f t="shared" si="288"/>
        <v>0</v>
      </c>
      <c r="AT287" s="13">
        <f t="shared" si="319"/>
        <v>1</v>
      </c>
      <c r="AU287" s="13">
        <f t="shared" si="320"/>
        <v>0</v>
      </c>
      <c r="AV287" s="13">
        <f t="shared" si="339"/>
        <v>1</v>
      </c>
      <c r="AW287" s="16">
        <f t="shared" si="289"/>
        <v>0</v>
      </c>
      <c r="AX287" s="17">
        <f t="shared" si="290"/>
        <v>0</v>
      </c>
      <c r="AY287" s="16">
        <f t="shared" si="291"/>
        <v>0</v>
      </c>
      <c r="BA287" s="13">
        <f t="shared" si="321"/>
        <v>1</v>
      </c>
      <c r="BB287" s="13">
        <f t="shared" si="322"/>
        <v>0</v>
      </c>
      <c r="BC287" s="13">
        <f t="shared" si="340"/>
        <v>1</v>
      </c>
      <c r="BD287" s="16">
        <f t="shared" si="292"/>
        <v>0</v>
      </c>
      <c r="BE287" s="17">
        <f t="shared" si="293"/>
        <v>0</v>
      </c>
      <c r="BF287" s="16">
        <f t="shared" si="294"/>
        <v>0</v>
      </c>
      <c r="BH287" s="13">
        <f t="shared" si="323"/>
        <v>1</v>
      </c>
      <c r="BI287" s="13">
        <f t="shared" si="324"/>
        <v>0</v>
      </c>
      <c r="BJ287" s="13">
        <f t="shared" si="341"/>
        <v>1</v>
      </c>
      <c r="BK287" s="16">
        <f t="shared" si="295"/>
        <v>0</v>
      </c>
      <c r="BL287" s="17">
        <f t="shared" si="296"/>
        <v>0</v>
      </c>
      <c r="BM287" s="16">
        <f t="shared" si="297"/>
        <v>0</v>
      </c>
      <c r="BO287" s="13">
        <f t="shared" si="325"/>
        <v>1</v>
      </c>
      <c r="BP287" s="13">
        <f t="shared" si="326"/>
        <v>0</v>
      </c>
      <c r="BQ287" s="13">
        <f t="shared" si="342"/>
        <v>1</v>
      </c>
      <c r="BR287" s="16">
        <f t="shared" si="298"/>
        <v>0</v>
      </c>
      <c r="BS287" s="17">
        <f t="shared" si="299"/>
        <v>0</v>
      </c>
      <c r="BT287" s="16">
        <f t="shared" si="300"/>
        <v>0</v>
      </c>
      <c r="BV287" s="13">
        <f t="shared" si="327"/>
        <v>1</v>
      </c>
      <c r="BW287" s="13">
        <f t="shared" si="328"/>
        <v>0</v>
      </c>
      <c r="BX287" s="13">
        <f t="shared" si="343"/>
        <v>1</v>
      </c>
      <c r="BY287" s="16">
        <f t="shared" si="301"/>
        <v>0</v>
      </c>
      <c r="BZ287" s="17">
        <f t="shared" si="302"/>
        <v>0</v>
      </c>
      <c r="CA287" s="16">
        <f t="shared" si="303"/>
        <v>0</v>
      </c>
      <c r="CC287" s="13">
        <f t="shared" si="329"/>
        <v>1</v>
      </c>
      <c r="CD287" s="13">
        <f t="shared" si="330"/>
        <v>0</v>
      </c>
      <c r="CE287" s="13">
        <f t="shared" si="344"/>
        <v>1</v>
      </c>
      <c r="CF287" s="16">
        <f t="shared" si="304"/>
        <v>0</v>
      </c>
      <c r="CG287" s="17">
        <f t="shared" si="305"/>
        <v>0</v>
      </c>
      <c r="CH287" s="16">
        <f t="shared" si="306"/>
        <v>0</v>
      </c>
      <c r="CJ287" s="13">
        <f t="shared" si="331"/>
        <v>1</v>
      </c>
      <c r="CK287" s="13">
        <f t="shared" si="332"/>
        <v>0</v>
      </c>
      <c r="CL287" s="13">
        <f t="shared" si="345"/>
        <v>1</v>
      </c>
      <c r="CM287" s="16">
        <f t="shared" si="307"/>
        <v>0</v>
      </c>
      <c r="CN287" s="17">
        <f t="shared" si="308"/>
        <v>0</v>
      </c>
      <c r="CO287" s="16">
        <f t="shared" si="309"/>
        <v>0</v>
      </c>
      <c r="CQ287" s="16">
        <f t="shared" si="333"/>
        <v>0</v>
      </c>
      <c r="CR287" s="16">
        <f>CQ287-ROUNDDOWN(コマンド生成ツール!$D$25,0)</f>
        <v>0</v>
      </c>
      <c r="CS287" s="16">
        <v>8</v>
      </c>
    </row>
    <row r="288" spans="2:97" x14ac:dyDescent="0.15">
      <c r="B288" s="8">
        <f t="shared" si="334"/>
        <v>255</v>
      </c>
      <c r="C288" s="8">
        <f t="shared" si="265"/>
        <v>2</v>
      </c>
      <c r="D288" s="8">
        <f t="shared" si="266"/>
        <v>55</v>
      </c>
      <c r="E288" s="16">
        <f t="shared" si="267"/>
        <v>7096.2677846715105</v>
      </c>
      <c r="F288" s="13">
        <f t="shared" si="268"/>
        <v>0.59871597837214874</v>
      </c>
      <c r="G288" s="13">
        <f t="shared" si="269"/>
        <v>0.80096140808523397</v>
      </c>
      <c r="H288" s="13">
        <f t="shared" si="270"/>
        <v>-0.2830783544837614</v>
      </c>
      <c r="I288" s="13">
        <f t="shared" si="271"/>
        <v>0.95909678616016947</v>
      </c>
      <c r="K288" s="13">
        <f t="shared" si="272"/>
        <v>1</v>
      </c>
      <c r="L288" s="13">
        <f t="shared" si="273"/>
        <v>0</v>
      </c>
      <c r="M288" s="13">
        <f t="shared" si="335"/>
        <v>1</v>
      </c>
      <c r="N288" s="16">
        <f t="shared" si="310"/>
        <v>0</v>
      </c>
      <c r="O288" s="17">
        <f t="shared" si="274"/>
        <v>0</v>
      </c>
      <c r="P288" s="16">
        <f t="shared" si="275"/>
        <v>0</v>
      </c>
      <c r="R288" s="13">
        <f t="shared" si="311"/>
        <v>1</v>
      </c>
      <c r="S288" s="13">
        <f t="shared" si="312"/>
        <v>0</v>
      </c>
      <c r="T288" s="13">
        <f t="shared" si="276"/>
        <v>1</v>
      </c>
      <c r="U288" s="16">
        <f t="shared" si="277"/>
        <v>0</v>
      </c>
      <c r="V288" s="17">
        <f t="shared" si="278"/>
        <v>0</v>
      </c>
      <c r="W288" s="16">
        <f t="shared" si="279"/>
        <v>0</v>
      </c>
      <c r="Y288" s="13">
        <f t="shared" si="313"/>
        <v>1</v>
      </c>
      <c r="Z288" s="13">
        <f t="shared" si="314"/>
        <v>0</v>
      </c>
      <c r="AA288" s="13">
        <f t="shared" si="336"/>
        <v>1</v>
      </c>
      <c r="AB288" s="16">
        <f t="shared" si="280"/>
        <v>0</v>
      </c>
      <c r="AC288" s="17">
        <f t="shared" si="281"/>
        <v>0</v>
      </c>
      <c r="AD288" s="16">
        <f t="shared" si="282"/>
        <v>0</v>
      </c>
      <c r="AF288" s="13">
        <f t="shared" si="315"/>
        <v>1</v>
      </c>
      <c r="AG288" s="13">
        <f t="shared" si="316"/>
        <v>0</v>
      </c>
      <c r="AH288" s="13">
        <f t="shared" si="337"/>
        <v>1</v>
      </c>
      <c r="AI288" s="16">
        <f t="shared" si="283"/>
        <v>0</v>
      </c>
      <c r="AJ288" s="17">
        <f t="shared" si="284"/>
        <v>0</v>
      </c>
      <c r="AK288" s="16">
        <f t="shared" si="285"/>
        <v>0</v>
      </c>
      <c r="AM288" s="13">
        <f t="shared" si="317"/>
        <v>1</v>
      </c>
      <c r="AN288" s="13">
        <f t="shared" si="318"/>
        <v>0</v>
      </c>
      <c r="AO288" s="13">
        <f t="shared" si="338"/>
        <v>1</v>
      </c>
      <c r="AP288" s="16">
        <f t="shared" si="286"/>
        <v>0</v>
      </c>
      <c r="AQ288" s="17">
        <f t="shared" si="287"/>
        <v>0</v>
      </c>
      <c r="AR288" s="16">
        <f t="shared" si="288"/>
        <v>0</v>
      </c>
      <c r="AT288" s="13">
        <f t="shared" si="319"/>
        <v>1</v>
      </c>
      <c r="AU288" s="13">
        <f t="shared" si="320"/>
        <v>0</v>
      </c>
      <c r="AV288" s="13">
        <f t="shared" si="339"/>
        <v>1</v>
      </c>
      <c r="AW288" s="16">
        <f t="shared" si="289"/>
        <v>0</v>
      </c>
      <c r="AX288" s="17">
        <f t="shared" si="290"/>
        <v>0</v>
      </c>
      <c r="AY288" s="16">
        <f t="shared" si="291"/>
        <v>0</v>
      </c>
      <c r="BA288" s="13">
        <f t="shared" si="321"/>
        <v>1</v>
      </c>
      <c r="BB288" s="13">
        <f t="shared" si="322"/>
        <v>0</v>
      </c>
      <c r="BC288" s="13">
        <f t="shared" si="340"/>
        <v>1</v>
      </c>
      <c r="BD288" s="16">
        <f t="shared" si="292"/>
        <v>0</v>
      </c>
      <c r="BE288" s="17">
        <f t="shared" si="293"/>
        <v>0</v>
      </c>
      <c r="BF288" s="16">
        <f t="shared" si="294"/>
        <v>0</v>
      </c>
      <c r="BH288" s="13">
        <f t="shared" si="323"/>
        <v>1</v>
      </c>
      <c r="BI288" s="13">
        <f t="shared" si="324"/>
        <v>0</v>
      </c>
      <c r="BJ288" s="13">
        <f t="shared" si="341"/>
        <v>1</v>
      </c>
      <c r="BK288" s="16">
        <f t="shared" si="295"/>
        <v>0</v>
      </c>
      <c r="BL288" s="17">
        <f t="shared" si="296"/>
        <v>0</v>
      </c>
      <c r="BM288" s="16">
        <f t="shared" si="297"/>
        <v>0</v>
      </c>
      <c r="BO288" s="13">
        <f t="shared" si="325"/>
        <v>1</v>
      </c>
      <c r="BP288" s="13">
        <f t="shared" si="326"/>
        <v>0</v>
      </c>
      <c r="BQ288" s="13">
        <f t="shared" si="342"/>
        <v>1</v>
      </c>
      <c r="BR288" s="16">
        <f t="shared" si="298"/>
        <v>0</v>
      </c>
      <c r="BS288" s="17">
        <f t="shared" si="299"/>
        <v>0</v>
      </c>
      <c r="BT288" s="16">
        <f t="shared" si="300"/>
        <v>0</v>
      </c>
      <c r="BV288" s="13">
        <f t="shared" si="327"/>
        <v>1</v>
      </c>
      <c r="BW288" s="13">
        <f t="shared" si="328"/>
        <v>0</v>
      </c>
      <c r="BX288" s="13">
        <f t="shared" si="343"/>
        <v>1</v>
      </c>
      <c r="BY288" s="16">
        <f t="shared" si="301"/>
        <v>0</v>
      </c>
      <c r="BZ288" s="17">
        <f t="shared" si="302"/>
        <v>0</v>
      </c>
      <c r="CA288" s="16">
        <f t="shared" si="303"/>
        <v>0</v>
      </c>
      <c r="CC288" s="13">
        <f t="shared" si="329"/>
        <v>1</v>
      </c>
      <c r="CD288" s="13">
        <f t="shared" si="330"/>
        <v>0</v>
      </c>
      <c r="CE288" s="13">
        <f t="shared" si="344"/>
        <v>1</v>
      </c>
      <c r="CF288" s="16">
        <f t="shared" si="304"/>
        <v>0</v>
      </c>
      <c r="CG288" s="17">
        <f t="shared" si="305"/>
        <v>0</v>
      </c>
      <c r="CH288" s="16">
        <f t="shared" si="306"/>
        <v>0</v>
      </c>
      <c r="CJ288" s="13">
        <f t="shared" si="331"/>
        <v>1</v>
      </c>
      <c r="CK288" s="13">
        <f t="shared" si="332"/>
        <v>0</v>
      </c>
      <c r="CL288" s="13">
        <f t="shared" si="345"/>
        <v>1</v>
      </c>
      <c r="CM288" s="16">
        <f t="shared" si="307"/>
        <v>0</v>
      </c>
      <c r="CN288" s="17">
        <f t="shared" si="308"/>
        <v>0</v>
      </c>
      <c r="CO288" s="16">
        <f t="shared" si="309"/>
        <v>0</v>
      </c>
      <c r="CQ288" s="16">
        <f t="shared" si="333"/>
        <v>0</v>
      </c>
      <c r="CR288" s="16">
        <f>CQ288-ROUNDDOWN(コマンド生成ツール!$D$25,0)</f>
        <v>0</v>
      </c>
      <c r="CS288" s="16">
        <v>8</v>
      </c>
    </row>
    <row r="289" spans="2:97" x14ac:dyDescent="0.15">
      <c r="B289" s="8">
        <f t="shared" si="334"/>
        <v>256</v>
      </c>
      <c r="C289" s="8">
        <f t="shared" ref="C289:C333" si="346">ROUNDDOWN(B289/$B$29,0)</f>
        <v>2</v>
      </c>
      <c r="D289" s="8">
        <f t="shared" ref="D289:D333" si="347">B289-C289*$B$29</f>
        <v>56</v>
      </c>
      <c r="E289" s="16">
        <f t="shared" ref="E289:E333" si="348">$E$29*10^C289*10^(D289/$B$29)</f>
        <v>7261.5610954020276</v>
      </c>
      <c r="F289" s="13">
        <f t="shared" ref="F289:F333" si="349">COS(2*PI()*E289/$E$26)</f>
        <v>0.5812469138089329</v>
      </c>
      <c r="G289" s="13">
        <f t="shared" ref="G289:G333" si="350">SIN(2*PI()*E289/$E$26)</f>
        <v>0.81372724250057582</v>
      </c>
      <c r="H289" s="13">
        <f t="shared" ref="H289:H333" si="351">COS(4*PI()*E289/$E$26)</f>
        <v>-0.32430405037518178</v>
      </c>
      <c r="I289" s="13">
        <f t="shared" ref="I289:I333" si="352">SIN(4*PI()*E289/$E$26)</f>
        <v>0.94595289677142569</v>
      </c>
      <c r="K289" s="13">
        <f t="shared" ref="K289:K332" si="353">(($K$26+$K$27*F289+$K$28*H289)*(1-$K$29*F289-$K$30*H289)-($K$27*G289+$K$28*I289)*($K$29*G289+$K$30*I289))/((1-$K$29*F289-$K$30*H289)^2+($K$29*G289+$K$30*I289)^2)</f>
        <v>1</v>
      </c>
      <c r="L289" s="13">
        <f t="shared" ref="L289:L332" si="354">(-($K$26+$K$27*F289+$K$28*H289)*($K$29*G289+$K$30*I289)-($K$27*G289+$K$28*I289)*(1-$K$29*F289-$K$30*H289))/((1-$K$29*F289-$K$30*H289)^2+($K$29*G289+$K$30*I289)^2)</f>
        <v>0</v>
      </c>
      <c r="M289" s="13">
        <f t="shared" si="335"/>
        <v>1</v>
      </c>
      <c r="N289" s="16">
        <f t="shared" si="310"/>
        <v>0</v>
      </c>
      <c r="O289" s="17">
        <f t="shared" ref="O289:O332" si="355">-(N290-N289)/(180*2*($E290-$E289))</f>
        <v>0</v>
      </c>
      <c r="P289" s="16">
        <f t="shared" ref="P289:P332" si="356">20*LOG(M289)</f>
        <v>0</v>
      </c>
      <c r="R289" s="13">
        <f t="shared" si="311"/>
        <v>1</v>
      </c>
      <c r="S289" s="13">
        <f t="shared" si="312"/>
        <v>0</v>
      </c>
      <c r="T289" s="13">
        <f t="shared" ref="T289:T332" si="357">SQRT(R289^2+S289^2)</f>
        <v>1</v>
      </c>
      <c r="U289" s="16">
        <f t="shared" ref="U289:U332" si="358">ATAN2(R289,S289)/PI()*180</f>
        <v>0</v>
      </c>
      <c r="V289" s="17">
        <f t="shared" ref="V289:V332" si="359">-(U290-U289)/(180*2*($E290-$E289))</f>
        <v>0</v>
      </c>
      <c r="W289" s="16">
        <f t="shared" ref="W289:W332" si="360">20*LOG(T289)</f>
        <v>0</v>
      </c>
      <c r="Y289" s="13">
        <f t="shared" si="313"/>
        <v>1</v>
      </c>
      <c r="Z289" s="13">
        <f t="shared" si="314"/>
        <v>0</v>
      </c>
      <c r="AA289" s="13">
        <f t="shared" si="336"/>
        <v>1</v>
      </c>
      <c r="AB289" s="16">
        <f t="shared" ref="AB289:AB332" si="361">ATAN2(Y289,Z289)/PI()*180</f>
        <v>0</v>
      </c>
      <c r="AC289" s="17">
        <f t="shared" ref="AC289:AC332" si="362">-(AB290-AB289)/(180*2*($E290-$E289))</f>
        <v>0</v>
      </c>
      <c r="AD289" s="16">
        <f t="shared" ref="AD289:AD332" si="363">20*LOG(AA289)</f>
        <v>0</v>
      </c>
      <c r="AF289" s="13">
        <f t="shared" si="315"/>
        <v>1</v>
      </c>
      <c r="AG289" s="13">
        <f t="shared" si="316"/>
        <v>0</v>
      </c>
      <c r="AH289" s="13">
        <f t="shared" si="337"/>
        <v>1</v>
      </c>
      <c r="AI289" s="16">
        <f t="shared" ref="AI289:AI332" si="364">ATAN2(AF289,AG289)/PI()*180</f>
        <v>0</v>
      </c>
      <c r="AJ289" s="17">
        <f t="shared" ref="AJ289:AJ332" si="365">-(AI290-AI289)/(180*2*($E290-$E289))</f>
        <v>0</v>
      </c>
      <c r="AK289" s="16">
        <f t="shared" ref="AK289:AK332" si="366">20*LOG(AH289)</f>
        <v>0</v>
      </c>
      <c r="AM289" s="13">
        <f t="shared" si="317"/>
        <v>1</v>
      </c>
      <c r="AN289" s="13">
        <f t="shared" si="318"/>
        <v>0</v>
      </c>
      <c r="AO289" s="13">
        <f t="shared" si="338"/>
        <v>1</v>
      </c>
      <c r="AP289" s="16">
        <f t="shared" ref="AP289:AP332" si="367">ATAN2(AM289,AN289)/PI()*180</f>
        <v>0</v>
      </c>
      <c r="AQ289" s="17">
        <f t="shared" ref="AQ289:AQ332" si="368">-(AP290-AP289)/(180*2*($E290-$E289))</f>
        <v>0</v>
      </c>
      <c r="AR289" s="16">
        <f t="shared" ref="AR289:AR332" si="369">20*LOG(AO289)</f>
        <v>0</v>
      </c>
      <c r="AT289" s="13">
        <f t="shared" si="319"/>
        <v>1</v>
      </c>
      <c r="AU289" s="13">
        <f t="shared" si="320"/>
        <v>0</v>
      </c>
      <c r="AV289" s="13">
        <f t="shared" si="339"/>
        <v>1</v>
      </c>
      <c r="AW289" s="16">
        <f t="shared" ref="AW289:AW332" si="370">ATAN2(AT289,AU289)/PI()*180</f>
        <v>0</v>
      </c>
      <c r="AX289" s="17">
        <f t="shared" ref="AX289:AX332" si="371">-(AW290-AW289)/(180*2*($E290-$E289))</f>
        <v>0</v>
      </c>
      <c r="AY289" s="16">
        <f t="shared" ref="AY289:AY332" si="372">20*LOG(AV289)</f>
        <v>0</v>
      </c>
      <c r="BA289" s="13">
        <f t="shared" si="321"/>
        <v>1</v>
      </c>
      <c r="BB289" s="13">
        <f t="shared" si="322"/>
        <v>0</v>
      </c>
      <c r="BC289" s="13">
        <f t="shared" si="340"/>
        <v>1</v>
      </c>
      <c r="BD289" s="16">
        <f t="shared" ref="BD289:BD332" si="373">ATAN2(BA289,BB289)/PI()*180</f>
        <v>0</v>
      </c>
      <c r="BE289" s="17">
        <f t="shared" ref="BE289:BE332" si="374">-(BD290-BD289)/(180*2*($E290-$E289))</f>
        <v>0</v>
      </c>
      <c r="BF289" s="16">
        <f t="shared" ref="BF289:BF332" si="375">20*LOG(BC289)</f>
        <v>0</v>
      </c>
      <c r="BH289" s="13">
        <f t="shared" si="323"/>
        <v>1</v>
      </c>
      <c r="BI289" s="13">
        <f t="shared" si="324"/>
        <v>0</v>
      </c>
      <c r="BJ289" s="13">
        <f t="shared" si="341"/>
        <v>1</v>
      </c>
      <c r="BK289" s="16">
        <f t="shared" ref="BK289:BK332" si="376">ATAN2(BH289,BI289)/PI()*180</f>
        <v>0</v>
      </c>
      <c r="BL289" s="17">
        <f t="shared" ref="BL289:BL332" si="377">-(BK290-BK289)/(180*2*($E290-$E289))</f>
        <v>0</v>
      </c>
      <c r="BM289" s="16">
        <f t="shared" ref="BM289:BM332" si="378">20*LOG(BJ289)</f>
        <v>0</v>
      </c>
      <c r="BO289" s="13">
        <f t="shared" si="325"/>
        <v>1</v>
      </c>
      <c r="BP289" s="13">
        <f t="shared" si="326"/>
        <v>0</v>
      </c>
      <c r="BQ289" s="13">
        <f t="shared" si="342"/>
        <v>1</v>
      </c>
      <c r="BR289" s="16">
        <f t="shared" ref="BR289:BR332" si="379">ATAN2(BO289,BP289)/PI()*180</f>
        <v>0</v>
      </c>
      <c r="BS289" s="17">
        <f t="shared" ref="BS289:BS332" si="380">-(BR290-BR289)/(180*2*($E290-$E289))</f>
        <v>0</v>
      </c>
      <c r="BT289" s="16">
        <f t="shared" ref="BT289:BT332" si="381">20*LOG(BQ289)</f>
        <v>0</v>
      </c>
      <c r="BV289" s="13">
        <f t="shared" si="327"/>
        <v>1</v>
      </c>
      <c r="BW289" s="13">
        <f t="shared" si="328"/>
        <v>0</v>
      </c>
      <c r="BX289" s="13">
        <f t="shared" si="343"/>
        <v>1</v>
      </c>
      <c r="BY289" s="16">
        <f t="shared" ref="BY289:BY332" si="382">ATAN2(BV289,BW289)/PI()*180</f>
        <v>0</v>
      </c>
      <c r="BZ289" s="17">
        <f t="shared" ref="BZ289:BZ332" si="383">-(BY290-BY289)/(180*2*($E290-$E289))</f>
        <v>0</v>
      </c>
      <c r="CA289" s="16">
        <f t="shared" ref="CA289:CA332" si="384">20*LOG(BX289)</f>
        <v>0</v>
      </c>
      <c r="CC289" s="13">
        <f t="shared" si="329"/>
        <v>1</v>
      </c>
      <c r="CD289" s="13">
        <f t="shared" si="330"/>
        <v>0</v>
      </c>
      <c r="CE289" s="13">
        <f t="shared" si="344"/>
        <v>1</v>
      </c>
      <c r="CF289" s="16">
        <f t="shared" ref="CF289:CF332" si="385">ATAN2(CC289,CD289)/PI()*180</f>
        <v>0</v>
      </c>
      <c r="CG289" s="17">
        <f t="shared" ref="CG289:CG332" si="386">-(CF290-CF289)/(180*2*($E290-$E289))</f>
        <v>0</v>
      </c>
      <c r="CH289" s="16">
        <f t="shared" ref="CH289:CH332" si="387">20*LOG(CE289)</f>
        <v>0</v>
      </c>
      <c r="CJ289" s="13">
        <f t="shared" si="331"/>
        <v>1</v>
      </c>
      <c r="CK289" s="13">
        <f t="shared" si="332"/>
        <v>0</v>
      </c>
      <c r="CL289" s="13">
        <f t="shared" si="345"/>
        <v>1</v>
      </c>
      <c r="CM289" s="16">
        <f t="shared" ref="CM289:CM332" si="388">ATAN2(CJ289,CK289)/PI()*180</f>
        <v>0</v>
      </c>
      <c r="CN289" s="17">
        <f t="shared" ref="CN289:CN332" si="389">-(CM290-CM289)/(180*2*($E290-$E289))</f>
        <v>0</v>
      </c>
      <c r="CO289" s="16">
        <f t="shared" ref="CO289:CO332" si="390">20*LOG(CL289)</f>
        <v>0</v>
      </c>
      <c r="CQ289" s="16">
        <f t="shared" si="333"/>
        <v>0</v>
      </c>
      <c r="CR289" s="16">
        <f>CQ289-ROUNDDOWN(コマンド生成ツール!$D$25,0)</f>
        <v>0</v>
      </c>
      <c r="CS289" s="16">
        <v>8</v>
      </c>
    </row>
    <row r="290" spans="2:97" x14ac:dyDescent="0.15">
      <c r="B290" s="8">
        <f t="shared" si="334"/>
        <v>257</v>
      </c>
      <c r="C290" s="8">
        <f t="shared" si="346"/>
        <v>2</v>
      </c>
      <c r="D290" s="8">
        <f t="shared" si="347"/>
        <v>57</v>
      </c>
      <c r="E290" s="16">
        <f t="shared" si="348"/>
        <v>7430.7045819434516</v>
      </c>
      <c r="F290" s="13">
        <f t="shared" si="349"/>
        <v>0.56308932617719332</v>
      </c>
      <c r="G290" s="13">
        <f t="shared" si="350"/>
        <v>0.82639603746951396</v>
      </c>
      <c r="H290" s="13">
        <f t="shared" si="351"/>
        <v>-0.36586082149062871</v>
      </c>
      <c r="I290" s="13">
        <f t="shared" si="352"/>
        <v>0.93066957578842247</v>
      </c>
      <c r="K290" s="13">
        <f t="shared" si="353"/>
        <v>1</v>
      </c>
      <c r="L290" s="13">
        <f t="shared" si="354"/>
        <v>0</v>
      </c>
      <c r="M290" s="13">
        <f t="shared" si="335"/>
        <v>1</v>
      </c>
      <c r="N290" s="16">
        <f t="shared" ref="N290:N332" si="391">ATAN2(K290,L290)/PI()*180</f>
        <v>0</v>
      </c>
      <c r="O290" s="17">
        <f t="shared" si="355"/>
        <v>0</v>
      </c>
      <c r="P290" s="16">
        <f t="shared" si="356"/>
        <v>0</v>
      </c>
      <c r="R290" s="13">
        <f t="shared" ref="R290:R333" si="392">((R$26+R$27*$F290+R$28*$H290)*(1-R$29*$F290-R$30*$H290)-(R$27*$G290+R$28*$I290)*(R$29*$G290+R$30*$I290))/((1-R$29*$F290-R$30*$H290)^2+(R$29*$G290+R$30*$I290)^2)</f>
        <v>1</v>
      </c>
      <c r="S290" s="13">
        <f t="shared" ref="S290:S332" si="393">(-(R$26+R$27*$F290+R$28*$H290)*(R$29*$G290+R$30*$I290)-(R$27*$G290+R$28*$I290)*(1-R$29*$F290-R$30*$H290))/((1-R$29*$F290-R$30*$H290)^2+(R$29*$G290+R$30*$I290)^2)</f>
        <v>0</v>
      </c>
      <c r="T290" s="13">
        <f t="shared" si="357"/>
        <v>1</v>
      </c>
      <c r="U290" s="16">
        <f t="shared" si="358"/>
        <v>0</v>
      </c>
      <c r="V290" s="17">
        <f t="shared" si="359"/>
        <v>0</v>
      </c>
      <c r="W290" s="16">
        <f t="shared" si="360"/>
        <v>0</v>
      </c>
      <c r="Y290" s="13">
        <f t="shared" ref="Y290:Y333" si="394">((Y$26+Y$27*$F290+Y$28*$H290)*(1-Y$29*$F290-Y$30*$H290)-(Y$27*$G290+Y$28*$I290)*(Y$29*$G290+Y$30*$I290))/((1-Y$29*$F290-Y$30*$H290)^2+(Y$29*$G290+Y$30*$I290)^2)</f>
        <v>1</v>
      </c>
      <c r="Z290" s="13">
        <f t="shared" ref="Z290:Z332" si="395">(-(Y$26+Y$27*$F290+Y$28*$H290)*(Y$29*$G290+Y$30*$I290)-(Y$27*$G290+Y$28*$I290)*(1-Y$29*$F290-Y$30*$H290))/((1-Y$29*$F290-Y$30*$H290)^2+(Y$29*$G290+Y$30*$I290)^2)</f>
        <v>0</v>
      </c>
      <c r="AA290" s="13">
        <f t="shared" si="336"/>
        <v>1</v>
      </c>
      <c r="AB290" s="16">
        <f t="shared" si="361"/>
        <v>0</v>
      </c>
      <c r="AC290" s="17">
        <f t="shared" si="362"/>
        <v>0</v>
      </c>
      <c r="AD290" s="16">
        <f t="shared" si="363"/>
        <v>0</v>
      </c>
      <c r="AF290" s="13">
        <f t="shared" ref="AF290:AF333" si="396">((AF$26+AF$27*$F290+AF$28*$H290)*(1-AF$29*$F290-AF$30*$H290)-(AF$27*$G290+AF$28*$I290)*(AF$29*$G290+AF$30*$I290))/((1-AF$29*$F290-AF$30*$H290)^2+(AF$29*$G290+AF$30*$I290)^2)</f>
        <v>1</v>
      </c>
      <c r="AG290" s="13">
        <f t="shared" ref="AG290:AG332" si="397">(-(AF$26+AF$27*$F290+AF$28*$H290)*(AF$29*$G290+AF$30*$I290)-(AF$27*$G290+AF$28*$I290)*(1-AF$29*$F290-AF$30*$H290))/((1-AF$29*$F290-AF$30*$H290)^2+(AF$29*$G290+AF$30*$I290)^2)</f>
        <v>0</v>
      </c>
      <c r="AH290" s="13">
        <f t="shared" si="337"/>
        <v>1</v>
      </c>
      <c r="AI290" s="16">
        <f t="shared" si="364"/>
        <v>0</v>
      </c>
      <c r="AJ290" s="17">
        <f t="shared" si="365"/>
        <v>0</v>
      </c>
      <c r="AK290" s="16">
        <f t="shared" si="366"/>
        <v>0</v>
      </c>
      <c r="AM290" s="13">
        <f t="shared" ref="AM290:AM333" si="398">((AM$26+AM$27*$F290+AM$28*$H290)*(1-AM$29*$F290-AM$30*$H290)-(AM$27*$G290+AM$28*$I290)*(AM$29*$G290+AM$30*$I290))/((1-AM$29*$F290-AM$30*$H290)^2+(AM$29*$G290+AM$30*$I290)^2)</f>
        <v>1</v>
      </c>
      <c r="AN290" s="13">
        <f t="shared" ref="AN290:AN332" si="399">(-(AM$26+AM$27*$F290+AM$28*$H290)*(AM$29*$G290+AM$30*$I290)-(AM$27*$G290+AM$28*$I290)*(1-AM$29*$F290-AM$30*$H290))/((1-AM$29*$F290-AM$30*$H290)^2+(AM$29*$G290+AM$30*$I290)^2)</f>
        <v>0</v>
      </c>
      <c r="AO290" s="13">
        <f t="shared" si="338"/>
        <v>1</v>
      </c>
      <c r="AP290" s="16">
        <f t="shared" si="367"/>
        <v>0</v>
      </c>
      <c r="AQ290" s="17">
        <f t="shared" si="368"/>
        <v>0</v>
      </c>
      <c r="AR290" s="16">
        <f t="shared" si="369"/>
        <v>0</v>
      </c>
      <c r="AT290" s="13">
        <f t="shared" ref="AT290:AT333" si="400">((AT$26+AT$27*$F290+AT$28*$H290)*(1-AT$29*$F290-AT$30*$H290)-(AT$27*$G290+AT$28*$I290)*(AT$29*$G290+AT$30*$I290))/((1-AT$29*$F290-AT$30*$H290)^2+(AT$29*$G290+AT$30*$I290)^2)</f>
        <v>1</v>
      </c>
      <c r="AU290" s="13">
        <f t="shared" ref="AU290:AU332" si="401">(-(AT$26+AT$27*$F290+AT$28*$H290)*(AT$29*$G290+AT$30*$I290)-(AT$27*$G290+AT$28*$I290)*(1-AT$29*$F290-AT$30*$H290))/((1-AT$29*$F290-AT$30*$H290)^2+(AT$29*$G290+AT$30*$I290)^2)</f>
        <v>0</v>
      </c>
      <c r="AV290" s="13">
        <f t="shared" si="339"/>
        <v>1</v>
      </c>
      <c r="AW290" s="16">
        <f t="shared" si="370"/>
        <v>0</v>
      </c>
      <c r="AX290" s="17">
        <f t="shared" si="371"/>
        <v>0</v>
      </c>
      <c r="AY290" s="16">
        <f t="shared" si="372"/>
        <v>0</v>
      </c>
      <c r="BA290" s="13">
        <f t="shared" ref="BA290:BA333" si="402">((BA$26+BA$27*$F290+BA$28*$H290)*(1-BA$29*$F290-BA$30*$H290)-(BA$27*$G290+BA$28*$I290)*(BA$29*$G290+BA$30*$I290))/((1-BA$29*$F290-BA$30*$H290)^2+(BA$29*$G290+BA$30*$I290)^2)</f>
        <v>1</v>
      </c>
      <c r="BB290" s="13">
        <f t="shared" ref="BB290:BB332" si="403">(-(BA$26+BA$27*$F290+BA$28*$H290)*(BA$29*$G290+BA$30*$I290)-(BA$27*$G290+BA$28*$I290)*(1-BA$29*$F290-BA$30*$H290))/((1-BA$29*$F290-BA$30*$H290)^2+(BA$29*$G290+BA$30*$I290)^2)</f>
        <v>0</v>
      </c>
      <c r="BC290" s="13">
        <f t="shared" si="340"/>
        <v>1</v>
      </c>
      <c r="BD290" s="16">
        <f t="shared" si="373"/>
        <v>0</v>
      </c>
      <c r="BE290" s="17">
        <f t="shared" si="374"/>
        <v>0</v>
      </c>
      <c r="BF290" s="16">
        <f t="shared" si="375"/>
        <v>0</v>
      </c>
      <c r="BH290" s="13">
        <f t="shared" ref="BH290:BH333" si="404">((BH$26+BH$27*$F290+BH$28*$H290)*(1-BH$29*$F290-BH$30*$H290)-(BH$27*$G290+BH$28*$I290)*(BH$29*$G290+BH$30*$I290))/((1-BH$29*$F290-BH$30*$H290)^2+(BH$29*$G290+BH$30*$I290)^2)</f>
        <v>1</v>
      </c>
      <c r="BI290" s="13">
        <f t="shared" ref="BI290:BI332" si="405">(-(BH$26+BH$27*$F290+BH$28*$H290)*(BH$29*$G290+BH$30*$I290)-(BH$27*$G290+BH$28*$I290)*(1-BH$29*$F290-BH$30*$H290))/((1-BH$29*$F290-BH$30*$H290)^2+(BH$29*$G290+BH$30*$I290)^2)</f>
        <v>0</v>
      </c>
      <c r="BJ290" s="13">
        <f t="shared" si="341"/>
        <v>1</v>
      </c>
      <c r="BK290" s="16">
        <f t="shared" si="376"/>
        <v>0</v>
      </c>
      <c r="BL290" s="17">
        <f t="shared" si="377"/>
        <v>0</v>
      </c>
      <c r="BM290" s="16">
        <f t="shared" si="378"/>
        <v>0</v>
      </c>
      <c r="BO290" s="13">
        <f t="shared" ref="BO290:BO333" si="406">((BO$26+BO$27*$F290+BO$28*$H290)*(1-BO$29*$F290-BO$30*$H290)-(BO$27*$G290+BO$28*$I290)*(BO$29*$G290+BO$30*$I290))/((1-BO$29*$F290-BO$30*$H290)^2+(BO$29*$G290+BO$30*$I290)^2)</f>
        <v>1</v>
      </c>
      <c r="BP290" s="13">
        <f t="shared" ref="BP290:BP332" si="407">(-(BO$26+BO$27*$F290+BO$28*$H290)*(BO$29*$G290+BO$30*$I290)-(BO$27*$G290+BO$28*$I290)*(1-BO$29*$F290-BO$30*$H290))/((1-BO$29*$F290-BO$30*$H290)^2+(BO$29*$G290+BO$30*$I290)^2)</f>
        <v>0</v>
      </c>
      <c r="BQ290" s="13">
        <f t="shared" si="342"/>
        <v>1</v>
      </c>
      <c r="BR290" s="16">
        <f t="shared" si="379"/>
        <v>0</v>
      </c>
      <c r="BS290" s="17">
        <f t="shared" si="380"/>
        <v>0</v>
      </c>
      <c r="BT290" s="16">
        <f t="shared" si="381"/>
        <v>0</v>
      </c>
      <c r="BV290" s="13">
        <f t="shared" ref="BV290:BV333" si="408">((BV$26+BV$27*$F290+BV$28*$H290)*(1-BV$29*$F290-BV$30*$H290)-(BV$27*$G290+BV$28*$I290)*(BV$29*$G290+BV$30*$I290))/((1-BV$29*$F290-BV$30*$H290)^2+(BV$29*$G290+BV$30*$I290)^2)</f>
        <v>1</v>
      </c>
      <c r="BW290" s="13">
        <f t="shared" ref="BW290:BW332" si="409">(-(BV$26+BV$27*$F290+BV$28*$H290)*(BV$29*$G290+BV$30*$I290)-(BV$27*$G290+BV$28*$I290)*(1-BV$29*$F290-BV$30*$H290))/((1-BV$29*$F290-BV$30*$H290)^2+(BV$29*$G290+BV$30*$I290)^2)</f>
        <v>0</v>
      </c>
      <c r="BX290" s="13">
        <f t="shared" si="343"/>
        <v>1</v>
      </c>
      <c r="BY290" s="16">
        <f t="shared" si="382"/>
        <v>0</v>
      </c>
      <c r="BZ290" s="17">
        <f t="shared" si="383"/>
        <v>0</v>
      </c>
      <c r="CA290" s="16">
        <f t="shared" si="384"/>
        <v>0</v>
      </c>
      <c r="CC290" s="13">
        <f t="shared" ref="CC290:CC333" si="410">((CC$26+CC$27*$F290+CC$28*$H290)*(1-CC$29*$F290-CC$30*$H290)-(CC$27*$G290+CC$28*$I290)*(CC$29*$G290+CC$30*$I290))/((1-CC$29*$F290-CC$30*$H290)^2+(CC$29*$G290+CC$30*$I290)^2)</f>
        <v>1</v>
      </c>
      <c r="CD290" s="13">
        <f t="shared" ref="CD290:CD332" si="411">(-(CC$26+CC$27*$F290+CC$28*$H290)*(CC$29*$G290+CC$30*$I290)-(CC$27*$G290+CC$28*$I290)*(1-CC$29*$F290-CC$30*$H290))/((1-CC$29*$F290-CC$30*$H290)^2+(CC$29*$G290+CC$30*$I290)^2)</f>
        <v>0</v>
      </c>
      <c r="CE290" s="13">
        <f t="shared" si="344"/>
        <v>1</v>
      </c>
      <c r="CF290" s="16">
        <f t="shared" si="385"/>
        <v>0</v>
      </c>
      <c r="CG290" s="17">
        <f t="shared" si="386"/>
        <v>0</v>
      </c>
      <c r="CH290" s="16">
        <f t="shared" si="387"/>
        <v>0</v>
      </c>
      <c r="CJ290" s="13">
        <f t="shared" ref="CJ290:CJ333" si="412">((CJ$26+CJ$27*$F290+CJ$28*$H290)*(1-CJ$29*$F290-CJ$30*$H290)-(CJ$27*$G290+CJ$28*$I290)*(CJ$29*$G290+CJ$30*$I290))/((1-CJ$29*$F290-CJ$30*$H290)^2+(CJ$29*$G290+CJ$30*$I290)^2)</f>
        <v>1</v>
      </c>
      <c r="CK290" s="13">
        <f t="shared" ref="CK290:CK332" si="413">(-(CJ$26+CJ$27*$F290+CJ$28*$H290)*(CJ$29*$G290+CJ$30*$I290)-(CJ$27*$G290+CJ$28*$I290)*(1-CJ$29*$F290-CJ$30*$H290))/((1-CJ$29*$F290-CJ$30*$H290)^2+(CJ$29*$G290+CJ$30*$I290)^2)</f>
        <v>0</v>
      </c>
      <c r="CL290" s="13">
        <f t="shared" si="345"/>
        <v>1</v>
      </c>
      <c r="CM290" s="16">
        <f t="shared" si="388"/>
        <v>0</v>
      </c>
      <c r="CN290" s="17">
        <f t="shared" si="389"/>
        <v>0</v>
      </c>
      <c r="CO290" s="16">
        <f t="shared" si="390"/>
        <v>0</v>
      </c>
      <c r="CQ290" s="16">
        <f t="shared" ref="CQ290:CQ332" si="414">P290+W290+AD290+AK290+AR290+AY290+BF290+BM290+BT290+CA290+CH290+CO290</f>
        <v>0</v>
      </c>
      <c r="CR290" s="16">
        <f>CQ290-ROUNDDOWN(コマンド生成ツール!$D$25,0)</f>
        <v>0</v>
      </c>
      <c r="CS290" s="16">
        <v>8</v>
      </c>
    </row>
    <row r="291" spans="2:97" x14ac:dyDescent="0.15">
      <c r="B291" s="8">
        <f t="shared" ref="B291:B333" si="415">B290+1</f>
        <v>258</v>
      </c>
      <c r="C291" s="8">
        <f t="shared" si="346"/>
        <v>2</v>
      </c>
      <c r="D291" s="8">
        <f t="shared" si="347"/>
        <v>58</v>
      </c>
      <c r="E291" s="16">
        <f t="shared" si="348"/>
        <v>7603.7879264112235</v>
      </c>
      <c r="F291" s="13">
        <f t="shared" si="349"/>
        <v>0.54422312300172404</v>
      </c>
      <c r="G291" s="13">
        <f t="shared" si="350"/>
        <v>0.83894051779029621</v>
      </c>
      <c r="H291" s="13">
        <f t="shared" si="351"/>
        <v>-0.40764238478050069</v>
      </c>
      <c r="I291" s="13">
        <f t="shared" si="352"/>
        <v>0.91314165720903684</v>
      </c>
      <c r="K291" s="13">
        <f t="shared" si="353"/>
        <v>1</v>
      </c>
      <c r="L291" s="13">
        <f t="shared" si="354"/>
        <v>0</v>
      </c>
      <c r="M291" s="13">
        <f t="shared" ref="M291:M332" si="416">SQRT(K291^2+L291^2)</f>
        <v>1</v>
      </c>
      <c r="N291" s="16">
        <f t="shared" si="391"/>
        <v>0</v>
      </c>
      <c r="O291" s="17">
        <f t="shared" si="355"/>
        <v>0</v>
      </c>
      <c r="P291" s="16">
        <f t="shared" si="356"/>
        <v>0</v>
      </c>
      <c r="R291" s="13">
        <f t="shared" si="392"/>
        <v>1</v>
      </c>
      <c r="S291" s="13">
        <f t="shared" si="393"/>
        <v>0</v>
      </c>
      <c r="T291" s="13">
        <f t="shared" si="357"/>
        <v>1</v>
      </c>
      <c r="U291" s="16">
        <f t="shared" si="358"/>
        <v>0</v>
      </c>
      <c r="V291" s="17">
        <f t="shared" si="359"/>
        <v>0</v>
      </c>
      <c r="W291" s="16">
        <f t="shared" si="360"/>
        <v>0</v>
      </c>
      <c r="Y291" s="13">
        <f t="shared" si="394"/>
        <v>1</v>
      </c>
      <c r="Z291" s="13">
        <f t="shared" si="395"/>
        <v>0</v>
      </c>
      <c r="AA291" s="13">
        <f t="shared" si="336"/>
        <v>1</v>
      </c>
      <c r="AB291" s="16">
        <f t="shared" si="361"/>
        <v>0</v>
      </c>
      <c r="AC291" s="17">
        <f t="shared" si="362"/>
        <v>0</v>
      </c>
      <c r="AD291" s="16">
        <f t="shared" si="363"/>
        <v>0</v>
      </c>
      <c r="AF291" s="13">
        <f t="shared" si="396"/>
        <v>1</v>
      </c>
      <c r="AG291" s="13">
        <f t="shared" si="397"/>
        <v>0</v>
      </c>
      <c r="AH291" s="13">
        <f t="shared" si="337"/>
        <v>1</v>
      </c>
      <c r="AI291" s="16">
        <f t="shared" si="364"/>
        <v>0</v>
      </c>
      <c r="AJ291" s="17">
        <f t="shared" si="365"/>
        <v>0</v>
      </c>
      <c r="AK291" s="16">
        <f t="shared" si="366"/>
        <v>0</v>
      </c>
      <c r="AM291" s="13">
        <f t="shared" si="398"/>
        <v>1</v>
      </c>
      <c r="AN291" s="13">
        <f t="shared" si="399"/>
        <v>0</v>
      </c>
      <c r="AO291" s="13">
        <f t="shared" si="338"/>
        <v>1</v>
      </c>
      <c r="AP291" s="16">
        <f t="shared" si="367"/>
        <v>0</v>
      </c>
      <c r="AQ291" s="17">
        <f t="shared" si="368"/>
        <v>0</v>
      </c>
      <c r="AR291" s="16">
        <f t="shared" si="369"/>
        <v>0</v>
      </c>
      <c r="AT291" s="13">
        <f t="shared" si="400"/>
        <v>1</v>
      </c>
      <c r="AU291" s="13">
        <f t="shared" si="401"/>
        <v>0</v>
      </c>
      <c r="AV291" s="13">
        <f t="shared" si="339"/>
        <v>1</v>
      </c>
      <c r="AW291" s="16">
        <f t="shared" si="370"/>
        <v>0</v>
      </c>
      <c r="AX291" s="17">
        <f t="shared" si="371"/>
        <v>0</v>
      </c>
      <c r="AY291" s="16">
        <f t="shared" si="372"/>
        <v>0</v>
      </c>
      <c r="BA291" s="13">
        <f t="shared" si="402"/>
        <v>1</v>
      </c>
      <c r="BB291" s="13">
        <f t="shared" si="403"/>
        <v>0</v>
      </c>
      <c r="BC291" s="13">
        <f t="shared" si="340"/>
        <v>1</v>
      </c>
      <c r="BD291" s="16">
        <f t="shared" si="373"/>
        <v>0</v>
      </c>
      <c r="BE291" s="17">
        <f t="shared" si="374"/>
        <v>0</v>
      </c>
      <c r="BF291" s="16">
        <f t="shared" si="375"/>
        <v>0</v>
      </c>
      <c r="BH291" s="13">
        <f t="shared" si="404"/>
        <v>1</v>
      </c>
      <c r="BI291" s="13">
        <f t="shared" si="405"/>
        <v>0</v>
      </c>
      <c r="BJ291" s="13">
        <f t="shared" si="341"/>
        <v>1</v>
      </c>
      <c r="BK291" s="16">
        <f t="shared" si="376"/>
        <v>0</v>
      </c>
      <c r="BL291" s="17">
        <f t="shared" si="377"/>
        <v>0</v>
      </c>
      <c r="BM291" s="16">
        <f t="shared" si="378"/>
        <v>0</v>
      </c>
      <c r="BO291" s="13">
        <f t="shared" si="406"/>
        <v>1</v>
      </c>
      <c r="BP291" s="13">
        <f t="shared" si="407"/>
        <v>0</v>
      </c>
      <c r="BQ291" s="13">
        <f t="shared" si="342"/>
        <v>1</v>
      </c>
      <c r="BR291" s="16">
        <f t="shared" si="379"/>
        <v>0</v>
      </c>
      <c r="BS291" s="17">
        <f t="shared" si="380"/>
        <v>0</v>
      </c>
      <c r="BT291" s="16">
        <f t="shared" si="381"/>
        <v>0</v>
      </c>
      <c r="BV291" s="13">
        <f t="shared" si="408"/>
        <v>1</v>
      </c>
      <c r="BW291" s="13">
        <f t="shared" si="409"/>
        <v>0</v>
      </c>
      <c r="BX291" s="13">
        <f t="shared" si="343"/>
        <v>1</v>
      </c>
      <c r="BY291" s="16">
        <f t="shared" si="382"/>
        <v>0</v>
      </c>
      <c r="BZ291" s="17">
        <f t="shared" si="383"/>
        <v>0</v>
      </c>
      <c r="CA291" s="16">
        <f t="shared" si="384"/>
        <v>0</v>
      </c>
      <c r="CC291" s="13">
        <f t="shared" si="410"/>
        <v>1</v>
      </c>
      <c r="CD291" s="13">
        <f t="shared" si="411"/>
        <v>0</v>
      </c>
      <c r="CE291" s="13">
        <f t="shared" si="344"/>
        <v>1</v>
      </c>
      <c r="CF291" s="16">
        <f t="shared" si="385"/>
        <v>0</v>
      </c>
      <c r="CG291" s="17">
        <f t="shared" si="386"/>
        <v>0</v>
      </c>
      <c r="CH291" s="16">
        <f t="shared" si="387"/>
        <v>0</v>
      </c>
      <c r="CJ291" s="13">
        <f t="shared" si="412"/>
        <v>1</v>
      </c>
      <c r="CK291" s="13">
        <f t="shared" si="413"/>
        <v>0</v>
      </c>
      <c r="CL291" s="13">
        <f t="shared" si="345"/>
        <v>1</v>
      </c>
      <c r="CM291" s="16">
        <f t="shared" si="388"/>
        <v>0</v>
      </c>
      <c r="CN291" s="17">
        <f t="shared" si="389"/>
        <v>0</v>
      </c>
      <c r="CO291" s="16">
        <f t="shared" si="390"/>
        <v>0</v>
      </c>
      <c r="CQ291" s="16">
        <f t="shared" si="414"/>
        <v>0</v>
      </c>
      <c r="CR291" s="16">
        <f>CQ291-ROUNDDOWN(コマンド生成ツール!$D$25,0)</f>
        <v>0</v>
      </c>
      <c r="CS291" s="16">
        <v>8</v>
      </c>
    </row>
    <row r="292" spans="2:97" x14ac:dyDescent="0.15">
      <c r="B292" s="8">
        <f t="shared" si="415"/>
        <v>259</v>
      </c>
      <c r="C292" s="8">
        <f t="shared" si="346"/>
        <v>2</v>
      </c>
      <c r="D292" s="8">
        <f t="shared" si="347"/>
        <v>59</v>
      </c>
      <c r="E292" s="16">
        <f t="shared" si="348"/>
        <v>7780.9028998856129</v>
      </c>
      <c r="F292" s="13">
        <f t="shared" si="349"/>
        <v>0.52462836371450361</v>
      </c>
      <c r="G292" s="13">
        <f t="shared" si="350"/>
        <v>0.85133135733757781</v>
      </c>
      <c r="H292" s="13">
        <f t="shared" si="351"/>
        <v>-0.44953015997248508</v>
      </c>
      <c r="I292" s="13">
        <f t="shared" si="352"/>
        <v>0.89326515395772155</v>
      </c>
      <c r="K292" s="13">
        <f t="shared" si="353"/>
        <v>1</v>
      </c>
      <c r="L292" s="13">
        <f t="shared" si="354"/>
        <v>0</v>
      </c>
      <c r="M292" s="13">
        <f t="shared" si="416"/>
        <v>1</v>
      </c>
      <c r="N292" s="16">
        <f t="shared" si="391"/>
        <v>0</v>
      </c>
      <c r="O292" s="17">
        <f t="shared" si="355"/>
        <v>0</v>
      </c>
      <c r="P292" s="16">
        <f t="shared" si="356"/>
        <v>0</v>
      </c>
      <c r="R292" s="13">
        <f t="shared" si="392"/>
        <v>1</v>
      </c>
      <c r="S292" s="13">
        <f t="shared" si="393"/>
        <v>0</v>
      </c>
      <c r="T292" s="13">
        <f t="shared" si="357"/>
        <v>1</v>
      </c>
      <c r="U292" s="16">
        <f t="shared" si="358"/>
        <v>0</v>
      </c>
      <c r="V292" s="17">
        <f t="shared" si="359"/>
        <v>0</v>
      </c>
      <c r="W292" s="16">
        <f t="shared" si="360"/>
        <v>0</v>
      </c>
      <c r="Y292" s="13">
        <f t="shared" si="394"/>
        <v>1</v>
      </c>
      <c r="Z292" s="13">
        <f t="shared" si="395"/>
        <v>0</v>
      </c>
      <c r="AA292" s="13">
        <f t="shared" si="336"/>
        <v>1</v>
      </c>
      <c r="AB292" s="16">
        <f t="shared" si="361"/>
        <v>0</v>
      </c>
      <c r="AC292" s="17">
        <f t="shared" si="362"/>
        <v>0</v>
      </c>
      <c r="AD292" s="16">
        <f t="shared" si="363"/>
        <v>0</v>
      </c>
      <c r="AF292" s="13">
        <f t="shared" si="396"/>
        <v>1</v>
      </c>
      <c r="AG292" s="13">
        <f t="shared" si="397"/>
        <v>0</v>
      </c>
      <c r="AH292" s="13">
        <f t="shared" si="337"/>
        <v>1</v>
      </c>
      <c r="AI292" s="16">
        <f t="shared" si="364"/>
        <v>0</v>
      </c>
      <c r="AJ292" s="17">
        <f t="shared" si="365"/>
        <v>0</v>
      </c>
      <c r="AK292" s="16">
        <f t="shared" si="366"/>
        <v>0</v>
      </c>
      <c r="AM292" s="13">
        <f t="shared" si="398"/>
        <v>1</v>
      </c>
      <c r="AN292" s="13">
        <f t="shared" si="399"/>
        <v>0</v>
      </c>
      <c r="AO292" s="13">
        <f t="shared" si="338"/>
        <v>1</v>
      </c>
      <c r="AP292" s="16">
        <f t="shared" si="367"/>
        <v>0</v>
      </c>
      <c r="AQ292" s="17">
        <f t="shared" si="368"/>
        <v>0</v>
      </c>
      <c r="AR292" s="16">
        <f t="shared" si="369"/>
        <v>0</v>
      </c>
      <c r="AT292" s="13">
        <f t="shared" si="400"/>
        <v>1</v>
      </c>
      <c r="AU292" s="13">
        <f t="shared" si="401"/>
        <v>0</v>
      </c>
      <c r="AV292" s="13">
        <f t="shared" si="339"/>
        <v>1</v>
      </c>
      <c r="AW292" s="16">
        <f t="shared" si="370"/>
        <v>0</v>
      </c>
      <c r="AX292" s="17">
        <f t="shared" si="371"/>
        <v>0</v>
      </c>
      <c r="AY292" s="16">
        <f t="shared" si="372"/>
        <v>0</v>
      </c>
      <c r="BA292" s="13">
        <f t="shared" si="402"/>
        <v>1</v>
      </c>
      <c r="BB292" s="13">
        <f t="shared" si="403"/>
        <v>0</v>
      </c>
      <c r="BC292" s="13">
        <f t="shared" si="340"/>
        <v>1</v>
      </c>
      <c r="BD292" s="16">
        <f t="shared" si="373"/>
        <v>0</v>
      </c>
      <c r="BE292" s="17">
        <f t="shared" si="374"/>
        <v>0</v>
      </c>
      <c r="BF292" s="16">
        <f t="shared" si="375"/>
        <v>0</v>
      </c>
      <c r="BH292" s="13">
        <f t="shared" si="404"/>
        <v>1</v>
      </c>
      <c r="BI292" s="13">
        <f t="shared" si="405"/>
        <v>0</v>
      </c>
      <c r="BJ292" s="13">
        <f t="shared" si="341"/>
        <v>1</v>
      </c>
      <c r="BK292" s="16">
        <f t="shared" si="376"/>
        <v>0</v>
      </c>
      <c r="BL292" s="17">
        <f t="shared" si="377"/>
        <v>0</v>
      </c>
      <c r="BM292" s="16">
        <f t="shared" si="378"/>
        <v>0</v>
      </c>
      <c r="BO292" s="13">
        <f t="shared" si="406"/>
        <v>1</v>
      </c>
      <c r="BP292" s="13">
        <f t="shared" si="407"/>
        <v>0</v>
      </c>
      <c r="BQ292" s="13">
        <f t="shared" si="342"/>
        <v>1</v>
      </c>
      <c r="BR292" s="16">
        <f t="shared" si="379"/>
        <v>0</v>
      </c>
      <c r="BS292" s="17">
        <f t="shared" si="380"/>
        <v>0</v>
      </c>
      <c r="BT292" s="16">
        <f t="shared" si="381"/>
        <v>0</v>
      </c>
      <c r="BV292" s="13">
        <f t="shared" si="408"/>
        <v>1</v>
      </c>
      <c r="BW292" s="13">
        <f t="shared" si="409"/>
        <v>0</v>
      </c>
      <c r="BX292" s="13">
        <f t="shared" si="343"/>
        <v>1</v>
      </c>
      <c r="BY292" s="16">
        <f t="shared" si="382"/>
        <v>0</v>
      </c>
      <c r="BZ292" s="17">
        <f t="shared" si="383"/>
        <v>0</v>
      </c>
      <c r="CA292" s="16">
        <f t="shared" si="384"/>
        <v>0</v>
      </c>
      <c r="CC292" s="13">
        <f t="shared" si="410"/>
        <v>1</v>
      </c>
      <c r="CD292" s="13">
        <f t="shared" si="411"/>
        <v>0</v>
      </c>
      <c r="CE292" s="13">
        <f t="shared" si="344"/>
        <v>1</v>
      </c>
      <c r="CF292" s="16">
        <f t="shared" si="385"/>
        <v>0</v>
      </c>
      <c r="CG292" s="17">
        <f t="shared" si="386"/>
        <v>0</v>
      </c>
      <c r="CH292" s="16">
        <f t="shared" si="387"/>
        <v>0</v>
      </c>
      <c r="CJ292" s="13">
        <f t="shared" si="412"/>
        <v>1</v>
      </c>
      <c r="CK292" s="13">
        <f t="shared" si="413"/>
        <v>0</v>
      </c>
      <c r="CL292" s="13">
        <f t="shared" si="345"/>
        <v>1</v>
      </c>
      <c r="CM292" s="16">
        <f t="shared" si="388"/>
        <v>0</v>
      </c>
      <c r="CN292" s="17">
        <f t="shared" si="389"/>
        <v>0</v>
      </c>
      <c r="CO292" s="16">
        <f t="shared" si="390"/>
        <v>0</v>
      </c>
      <c r="CQ292" s="16">
        <f t="shared" si="414"/>
        <v>0</v>
      </c>
      <c r="CR292" s="16">
        <f>CQ292-ROUNDDOWN(コマンド生成ツール!$D$25,0)</f>
        <v>0</v>
      </c>
      <c r="CS292" s="16">
        <v>8</v>
      </c>
    </row>
    <row r="293" spans="2:97" x14ac:dyDescent="0.15">
      <c r="B293" s="8">
        <f t="shared" si="415"/>
        <v>260</v>
      </c>
      <c r="C293" s="8">
        <f t="shared" si="346"/>
        <v>2</v>
      </c>
      <c r="D293" s="8">
        <f t="shared" si="347"/>
        <v>60</v>
      </c>
      <c r="E293" s="16">
        <f t="shared" si="348"/>
        <v>7962.1434110699456</v>
      </c>
      <c r="F293" s="13">
        <f t="shared" si="349"/>
        <v>0.50428535947037956</v>
      </c>
      <c r="G293" s="13">
        <f t="shared" si="350"/>
        <v>0.86353707287170367</v>
      </c>
      <c r="H293" s="13">
        <f t="shared" si="351"/>
        <v>-0.49139255244766022</v>
      </c>
      <c r="I293" s="13">
        <f t="shared" si="352"/>
        <v>0.87093820641821285</v>
      </c>
      <c r="K293" s="13">
        <f t="shared" si="353"/>
        <v>1</v>
      </c>
      <c r="L293" s="13">
        <f t="shared" si="354"/>
        <v>0</v>
      </c>
      <c r="M293" s="13">
        <f t="shared" si="416"/>
        <v>1</v>
      </c>
      <c r="N293" s="16">
        <f t="shared" si="391"/>
        <v>0</v>
      </c>
      <c r="O293" s="17">
        <f t="shared" si="355"/>
        <v>0</v>
      </c>
      <c r="P293" s="16">
        <f t="shared" si="356"/>
        <v>0</v>
      </c>
      <c r="R293" s="13">
        <f t="shared" si="392"/>
        <v>1</v>
      </c>
      <c r="S293" s="13">
        <f t="shared" si="393"/>
        <v>0</v>
      </c>
      <c r="T293" s="13">
        <f t="shared" si="357"/>
        <v>1</v>
      </c>
      <c r="U293" s="16">
        <f t="shared" si="358"/>
        <v>0</v>
      </c>
      <c r="V293" s="17">
        <f t="shared" si="359"/>
        <v>0</v>
      </c>
      <c r="W293" s="16">
        <f t="shared" si="360"/>
        <v>0</v>
      </c>
      <c r="Y293" s="13">
        <f t="shared" si="394"/>
        <v>1</v>
      </c>
      <c r="Z293" s="13">
        <f t="shared" si="395"/>
        <v>0</v>
      </c>
      <c r="AA293" s="13">
        <f t="shared" si="336"/>
        <v>1</v>
      </c>
      <c r="AB293" s="16">
        <f t="shared" si="361"/>
        <v>0</v>
      </c>
      <c r="AC293" s="17">
        <f t="shared" si="362"/>
        <v>0</v>
      </c>
      <c r="AD293" s="16">
        <f t="shared" si="363"/>
        <v>0</v>
      </c>
      <c r="AF293" s="13">
        <f t="shared" si="396"/>
        <v>1</v>
      </c>
      <c r="AG293" s="13">
        <f t="shared" si="397"/>
        <v>0</v>
      </c>
      <c r="AH293" s="13">
        <f t="shared" si="337"/>
        <v>1</v>
      </c>
      <c r="AI293" s="16">
        <f t="shared" si="364"/>
        <v>0</v>
      </c>
      <c r="AJ293" s="17">
        <f t="shared" si="365"/>
        <v>0</v>
      </c>
      <c r="AK293" s="16">
        <f t="shared" si="366"/>
        <v>0</v>
      </c>
      <c r="AM293" s="13">
        <f t="shared" si="398"/>
        <v>1</v>
      </c>
      <c r="AN293" s="13">
        <f t="shared" si="399"/>
        <v>0</v>
      </c>
      <c r="AO293" s="13">
        <f t="shared" si="338"/>
        <v>1</v>
      </c>
      <c r="AP293" s="16">
        <f t="shared" si="367"/>
        <v>0</v>
      </c>
      <c r="AQ293" s="17">
        <f t="shared" si="368"/>
        <v>0</v>
      </c>
      <c r="AR293" s="16">
        <f t="shared" si="369"/>
        <v>0</v>
      </c>
      <c r="AT293" s="13">
        <f t="shared" si="400"/>
        <v>1</v>
      </c>
      <c r="AU293" s="13">
        <f t="shared" si="401"/>
        <v>0</v>
      </c>
      <c r="AV293" s="13">
        <f t="shared" si="339"/>
        <v>1</v>
      </c>
      <c r="AW293" s="16">
        <f t="shared" si="370"/>
        <v>0</v>
      </c>
      <c r="AX293" s="17">
        <f t="shared" si="371"/>
        <v>0</v>
      </c>
      <c r="AY293" s="16">
        <f t="shared" si="372"/>
        <v>0</v>
      </c>
      <c r="BA293" s="13">
        <f t="shared" si="402"/>
        <v>1</v>
      </c>
      <c r="BB293" s="13">
        <f t="shared" si="403"/>
        <v>0</v>
      </c>
      <c r="BC293" s="13">
        <f t="shared" si="340"/>
        <v>1</v>
      </c>
      <c r="BD293" s="16">
        <f t="shared" si="373"/>
        <v>0</v>
      </c>
      <c r="BE293" s="17">
        <f t="shared" si="374"/>
        <v>0</v>
      </c>
      <c r="BF293" s="16">
        <f t="shared" si="375"/>
        <v>0</v>
      </c>
      <c r="BH293" s="13">
        <f t="shared" si="404"/>
        <v>1</v>
      </c>
      <c r="BI293" s="13">
        <f t="shared" si="405"/>
        <v>0</v>
      </c>
      <c r="BJ293" s="13">
        <f t="shared" si="341"/>
        <v>1</v>
      </c>
      <c r="BK293" s="16">
        <f t="shared" si="376"/>
        <v>0</v>
      </c>
      <c r="BL293" s="17">
        <f t="shared" si="377"/>
        <v>0</v>
      </c>
      <c r="BM293" s="16">
        <f t="shared" si="378"/>
        <v>0</v>
      </c>
      <c r="BO293" s="13">
        <f t="shared" si="406"/>
        <v>1</v>
      </c>
      <c r="BP293" s="13">
        <f t="shared" si="407"/>
        <v>0</v>
      </c>
      <c r="BQ293" s="13">
        <f t="shared" si="342"/>
        <v>1</v>
      </c>
      <c r="BR293" s="16">
        <f t="shared" si="379"/>
        <v>0</v>
      </c>
      <c r="BS293" s="17">
        <f t="shared" si="380"/>
        <v>0</v>
      </c>
      <c r="BT293" s="16">
        <f t="shared" si="381"/>
        <v>0</v>
      </c>
      <c r="BV293" s="13">
        <f t="shared" si="408"/>
        <v>1</v>
      </c>
      <c r="BW293" s="13">
        <f t="shared" si="409"/>
        <v>0</v>
      </c>
      <c r="BX293" s="13">
        <f t="shared" si="343"/>
        <v>1</v>
      </c>
      <c r="BY293" s="16">
        <f t="shared" si="382"/>
        <v>0</v>
      </c>
      <c r="BZ293" s="17">
        <f t="shared" si="383"/>
        <v>0</v>
      </c>
      <c r="CA293" s="16">
        <f t="shared" si="384"/>
        <v>0</v>
      </c>
      <c r="CC293" s="13">
        <f t="shared" si="410"/>
        <v>1</v>
      </c>
      <c r="CD293" s="13">
        <f t="shared" si="411"/>
        <v>0</v>
      </c>
      <c r="CE293" s="13">
        <f t="shared" si="344"/>
        <v>1</v>
      </c>
      <c r="CF293" s="16">
        <f t="shared" si="385"/>
        <v>0</v>
      </c>
      <c r="CG293" s="17">
        <f t="shared" si="386"/>
        <v>0</v>
      </c>
      <c r="CH293" s="16">
        <f t="shared" si="387"/>
        <v>0</v>
      </c>
      <c r="CJ293" s="13">
        <f t="shared" si="412"/>
        <v>1</v>
      </c>
      <c r="CK293" s="13">
        <f t="shared" si="413"/>
        <v>0</v>
      </c>
      <c r="CL293" s="13">
        <f t="shared" si="345"/>
        <v>1</v>
      </c>
      <c r="CM293" s="16">
        <f t="shared" si="388"/>
        <v>0</v>
      </c>
      <c r="CN293" s="17">
        <f t="shared" si="389"/>
        <v>0</v>
      </c>
      <c r="CO293" s="16">
        <f t="shared" si="390"/>
        <v>0</v>
      </c>
      <c r="CQ293" s="16">
        <f t="shared" si="414"/>
        <v>0</v>
      </c>
      <c r="CR293" s="16">
        <f>CQ293-ROUNDDOWN(コマンド生成ツール!$D$25,0)</f>
        <v>0</v>
      </c>
      <c r="CS293" s="16">
        <v>8</v>
      </c>
    </row>
    <row r="294" spans="2:97" x14ac:dyDescent="0.15">
      <c r="B294" s="8">
        <f t="shared" si="415"/>
        <v>261</v>
      </c>
      <c r="C294" s="8">
        <f t="shared" si="346"/>
        <v>2</v>
      </c>
      <c r="D294" s="8">
        <f t="shared" si="347"/>
        <v>61</v>
      </c>
      <c r="E294" s="16">
        <f t="shared" si="348"/>
        <v>8147.605556082256</v>
      </c>
      <c r="F294" s="13">
        <f t="shared" si="349"/>
        <v>0.48317478471991276</v>
      </c>
      <c r="G294" s="13">
        <f t="shared" si="350"/>
        <v>0.87552391595596402</v>
      </c>
      <c r="H294" s="13">
        <f t="shared" si="351"/>
        <v>-0.53308425482173183</v>
      </c>
      <c r="I294" s="13">
        <f t="shared" si="352"/>
        <v>0.84606215921831585</v>
      </c>
      <c r="K294" s="13">
        <f t="shared" si="353"/>
        <v>1</v>
      </c>
      <c r="L294" s="13">
        <f t="shared" si="354"/>
        <v>0</v>
      </c>
      <c r="M294" s="13">
        <f t="shared" si="416"/>
        <v>1</v>
      </c>
      <c r="N294" s="16">
        <f t="shared" si="391"/>
        <v>0</v>
      </c>
      <c r="O294" s="17">
        <f t="shared" si="355"/>
        <v>0</v>
      </c>
      <c r="P294" s="16">
        <f t="shared" si="356"/>
        <v>0</v>
      </c>
      <c r="R294" s="13">
        <f t="shared" si="392"/>
        <v>1</v>
      </c>
      <c r="S294" s="13">
        <f t="shared" si="393"/>
        <v>0</v>
      </c>
      <c r="T294" s="13">
        <f t="shared" si="357"/>
        <v>1</v>
      </c>
      <c r="U294" s="16">
        <f t="shared" si="358"/>
        <v>0</v>
      </c>
      <c r="V294" s="17">
        <f t="shared" si="359"/>
        <v>0</v>
      </c>
      <c r="W294" s="16">
        <f t="shared" si="360"/>
        <v>0</v>
      </c>
      <c r="Y294" s="13">
        <f t="shared" si="394"/>
        <v>1</v>
      </c>
      <c r="Z294" s="13">
        <f t="shared" si="395"/>
        <v>0</v>
      </c>
      <c r="AA294" s="13">
        <f t="shared" si="336"/>
        <v>1</v>
      </c>
      <c r="AB294" s="16">
        <f t="shared" si="361"/>
        <v>0</v>
      </c>
      <c r="AC294" s="17">
        <f t="shared" si="362"/>
        <v>0</v>
      </c>
      <c r="AD294" s="16">
        <f t="shared" si="363"/>
        <v>0</v>
      </c>
      <c r="AF294" s="13">
        <f t="shared" si="396"/>
        <v>1</v>
      </c>
      <c r="AG294" s="13">
        <f t="shared" si="397"/>
        <v>0</v>
      </c>
      <c r="AH294" s="13">
        <f t="shared" si="337"/>
        <v>1</v>
      </c>
      <c r="AI294" s="16">
        <f t="shared" si="364"/>
        <v>0</v>
      </c>
      <c r="AJ294" s="17">
        <f t="shared" si="365"/>
        <v>0</v>
      </c>
      <c r="AK294" s="16">
        <f t="shared" si="366"/>
        <v>0</v>
      </c>
      <c r="AM294" s="13">
        <f t="shared" si="398"/>
        <v>1</v>
      </c>
      <c r="AN294" s="13">
        <f t="shared" si="399"/>
        <v>0</v>
      </c>
      <c r="AO294" s="13">
        <f t="shared" si="338"/>
        <v>1</v>
      </c>
      <c r="AP294" s="16">
        <f t="shared" si="367"/>
        <v>0</v>
      </c>
      <c r="AQ294" s="17">
        <f t="shared" si="368"/>
        <v>0</v>
      </c>
      <c r="AR294" s="16">
        <f t="shared" si="369"/>
        <v>0</v>
      </c>
      <c r="AT294" s="13">
        <f t="shared" si="400"/>
        <v>1</v>
      </c>
      <c r="AU294" s="13">
        <f t="shared" si="401"/>
        <v>0</v>
      </c>
      <c r="AV294" s="13">
        <f t="shared" si="339"/>
        <v>1</v>
      </c>
      <c r="AW294" s="16">
        <f t="shared" si="370"/>
        <v>0</v>
      </c>
      <c r="AX294" s="17">
        <f t="shared" si="371"/>
        <v>0</v>
      </c>
      <c r="AY294" s="16">
        <f t="shared" si="372"/>
        <v>0</v>
      </c>
      <c r="BA294" s="13">
        <f t="shared" si="402"/>
        <v>1</v>
      </c>
      <c r="BB294" s="13">
        <f t="shared" si="403"/>
        <v>0</v>
      </c>
      <c r="BC294" s="13">
        <f t="shared" si="340"/>
        <v>1</v>
      </c>
      <c r="BD294" s="16">
        <f t="shared" si="373"/>
        <v>0</v>
      </c>
      <c r="BE294" s="17">
        <f t="shared" si="374"/>
        <v>0</v>
      </c>
      <c r="BF294" s="16">
        <f t="shared" si="375"/>
        <v>0</v>
      </c>
      <c r="BH294" s="13">
        <f t="shared" si="404"/>
        <v>1</v>
      </c>
      <c r="BI294" s="13">
        <f t="shared" si="405"/>
        <v>0</v>
      </c>
      <c r="BJ294" s="13">
        <f t="shared" si="341"/>
        <v>1</v>
      </c>
      <c r="BK294" s="16">
        <f t="shared" si="376"/>
        <v>0</v>
      </c>
      <c r="BL294" s="17">
        <f t="shared" si="377"/>
        <v>0</v>
      </c>
      <c r="BM294" s="16">
        <f t="shared" si="378"/>
        <v>0</v>
      </c>
      <c r="BO294" s="13">
        <f t="shared" si="406"/>
        <v>1</v>
      </c>
      <c r="BP294" s="13">
        <f t="shared" si="407"/>
        <v>0</v>
      </c>
      <c r="BQ294" s="13">
        <f t="shared" si="342"/>
        <v>1</v>
      </c>
      <c r="BR294" s="16">
        <f t="shared" si="379"/>
        <v>0</v>
      </c>
      <c r="BS294" s="17">
        <f t="shared" si="380"/>
        <v>0</v>
      </c>
      <c r="BT294" s="16">
        <f t="shared" si="381"/>
        <v>0</v>
      </c>
      <c r="BV294" s="13">
        <f t="shared" si="408"/>
        <v>1</v>
      </c>
      <c r="BW294" s="13">
        <f t="shared" si="409"/>
        <v>0</v>
      </c>
      <c r="BX294" s="13">
        <f t="shared" si="343"/>
        <v>1</v>
      </c>
      <c r="BY294" s="16">
        <f t="shared" si="382"/>
        <v>0</v>
      </c>
      <c r="BZ294" s="17">
        <f t="shared" si="383"/>
        <v>0</v>
      </c>
      <c r="CA294" s="16">
        <f t="shared" si="384"/>
        <v>0</v>
      </c>
      <c r="CC294" s="13">
        <f t="shared" si="410"/>
        <v>1</v>
      </c>
      <c r="CD294" s="13">
        <f t="shared" si="411"/>
        <v>0</v>
      </c>
      <c r="CE294" s="13">
        <f t="shared" si="344"/>
        <v>1</v>
      </c>
      <c r="CF294" s="16">
        <f t="shared" si="385"/>
        <v>0</v>
      </c>
      <c r="CG294" s="17">
        <f t="shared" si="386"/>
        <v>0</v>
      </c>
      <c r="CH294" s="16">
        <f t="shared" si="387"/>
        <v>0</v>
      </c>
      <c r="CJ294" s="13">
        <f t="shared" si="412"/>
        <v>1</v>
      </c>
      <c r="CK294" s="13">
        <f t="shared" si="413"/>
        <v>0</v>
      </c>
      <c r="CL294" s="13">
        <f t="shared" si="345"/>
        <v>1</v>
      </c>
      <c r="CM294" s="16">
        <f t="shared" si="388"/>
        <v>0</v>
      </c>
      <c r="CN294" s="17">
        <f t="shared" si="389"/>
        <v>0</v>
      </c>
      <c r="CO294" s="16">
        <f t="shared" si="390"/>
        <v>0</v>
      </c>
      <c r="CQ294" s="16">
        <f t="shared" si="414"/>
        <v>0</v>
      </c>
      <c r="CR294" s="16">
        <f>CQ294-ROUNDDOWN(コマンド生成ツール!$D$25,0)</f>
        <v>0</v>
      </c>
      <c r="CS294" s="16">
        <v>8</v>
      </c>
    </row>
    <row r="295" spans="2:97" x14ac:dyDescent="0.15">
      <c r="B295" s="8">
        <f t="shared" si="415"/>
        <v>262</v>
      </c>
      <c r="C295" s="8">
        <f t="shared" si="346"/>
        <v>2</v>
      </c>
      <c r="D295" s="8">
        <f t="shared" si="347"/>
        <v>62</v>
      </c>
      <c r="E295" s="16">
        <f t="shared" si="348"/>
        <v>8337.3876694067094</v>
      </c>
      <c r="F295" s="13">
        <f t="shared" si="349"/>
        <v>0.46127780151273534</v>
      </c>
      <c r="G295" s="13">
        <f t="shared" si="350"/>
        <v>0.88725576348174684</v>
      </c>
      <c r="H295" s="13">
        <f t="shared" si="351"/>
        <v>-0.57444557966315501</v>
      </c>
      <c r="I295" s="13">
        <f t="shared" si="352"/>
        <v>0.81854277591672742</v>
      </c>
      <c r="K295" s="13">
        <f t="shared" si="353"/>
        <v>1</v>
      </c>
      <c r="L295" s="13">
        <f t="shared" si="354"/>
        <v>0</v>
      </c>
      <c r="M295" s="13">
        <f t="shared" si="416"/>
        <v>1</v>
      </c>
      <c r="N295" s="16">
        <f t="shared" si="391"/>
        <v>0</v>
      </c>
      <c r="O295" s="17">
        <f t="shared" si="355"/>
        <v>0</v>
      </c>
      <c r="P295" s="16">
        <f t="shared" si="356"/>
        <v>0</v>
      </c>
      <c r="R295" s="13">
        <f t="shared" si="392"/>
        <v>1</v>
      </c>
      <c r="S295" s="13">
        <f t="shared" si="393"/>
        <v>0</v>
      </c>
      <c r="T295" s="13">
        <f t="shared" si="357"/>
        <v>1</v>
      </c>
      <c r="U295" s="16">
        <f t="shared" si="358"/>
        <v>0</v>
      </c>
      <c r="V295" s="17">
        <f t="shared" si="359"/>
        <v>0</v>
      </c>
      <c r="W295" s="16">
        <f t="shared" si="360"/>
        <v>0</v>
      </c>
      <c r="Y295" s="13">
        <f t="shared" si="394"/>
        <v>1</v>
      </c>
      <c r="Z295" s="13">
        <f t="shared" si="395"/>
        <v>0</v>
      </c>
      <c r="AA295" s="13">
        <f t="shared" si="336"/>
        <v>1</v>
      </c>
      <c r="AB295" s="16">
        <f t="shared" si="361"/>
        <v>0</v>
      </c>
      <c r="AC295" s="17">
        <f t="shared" si="362"/>
        <v>0</v>
      </c>
      <c r="AD295" s="16">
        <f t="shared" si="363"/>
        <v>0</v>
      </c>
      <c r="AF295" s="13">
        <f t="shared" si="396"/>
        <v>1</v>
      </c>
      <c r="AG295" s="13">
        <f t="shared" si="397"/>
        <v>0</v>
      </c>
      <c r="AH295" s="13">
        <f t="shared" si="337"/>
        <v>1</v>
      </c>
      <c r="AI295" s="16">
        <f t="shared" si="364"/>
        <v>0</v>
      </c>
      <c r="AJ295" s="17">
        <f t="shared" si="365"/>
        <v>0</v>
      </c>
      <c r="AK295" s="16">
        <f t="shared" si="366"/>
        <v>0</v>
      </c>
      <c r="AM295" s="13">
        <f t="shared" si="398"/>
        <v>1</v>
      </c>
      <c r="AN295" s="13">
        <f t="shared" si="399"/>
        <v>0</v>
      </c>
      <c r="AO295" s="13">
        <f t="shared" si="338"/>
        <v>1</v>
      </c>
      <c r="AP295" s="16">
        <f t="shared" si="367"/>
        <v>0</v>
      </c>
      <c r="AQ295" s="17">
        <f t="shared" si="368"/>
        <v>0</v>
      </c>
      <c r="AR295" s="16">
        <f t="shared" si="369"/>
        <v>0</v>
      </c>
      <c r="AT295" s="13">
        <f t="shared" si="400"/>
        <v>1</v>
      </c>
      <c r="AU295" s="13">
        <f t="shared" si="401"/>
        <v>0</v>
      </c>
      <c r="AV295" s="13">
        <f t="shared" si="339"/>
        <v>1</v>
      </c>
      <c r="AW295" s="16">
        <f t="shared" si="370"/>
        <v>0</v>
      </c>
      <c r="AX295" s="17">
        <f t="shared" si="371"/>
        <v>0</v>
      </c>
      <c r="AY295" s="16">
        <f t="shared" si="372"/>
        <v>0</v>
      </c>
      <c r="BA295" s="13">
        <f t="shared" si="402"/>
        <v>1</v>
      </c>
      <c r="BB295" s="13">
        <f t="shared" si="403"/>
        <v>0</v>
      </c>
      <c r="BC295" s="13">
        <f t="shared" si="340"/>
        <v>1</v>
      </c>
      <c r="BD295" s="16">
        <f t="shared" si="373"/>
        <v>0</v>
      </c>
      <c r="BE295" s="17">
        <f t="shared" si="374"/>
        <v>0</v>
      </c>
      <c r="BF295" s="16">
        <f t="shared" si="375"/>
        <v>0</v>
      </c>
      <c r="BH295" s="13">
        <f t="shared" si="404"/>
        <v>1</v>
      </c>
      <c r="BI295" s="13">
        <f t="shared" si="405"/>
        <v>0</v>
      </c>
      <c r="BJ295" s="13">
        <f t="shared" si="341"/>
        <v>1</v>
      </c>
      <c r="BK295" s="16">
        <f t="shared" si="376"/>
        <v>0</v>
      </c>
      <c r="BL295" s="17">
        <f t="shared" si="377"/>
        <v>0</v>
      </c>
      <c r="BM295" s="16">
        <f t="shared" si="378"/>
        <v>0</v>
      </c>
      <c r="BO295" s="13">
        <f t="shared" si="406"/>
        <v>1</v>
      </c>
      <c r="BP295" s="13">
        <f t="shared" si="407"/>
        <v>0</v>
      </c>
      <c r="BQ295" s="13">
        <f t="shared" si="342"/>
        <v>1</v>
      </c>
      <c r="BR295" s="16">
        <f t="shared" si="379"/>
        <v>0</v>
      </c>
      <c r="BS295" s="17">
        <f t="shared" si="380"/>
        <v>0</v>
      </c>
      <c r="BT295" s="16">
        <f t="shared" si="381"/>
        <v>0</v>
      </c>
      <c r="BV295" s="13">
        <f t="shared" si="408"/>
        <v>1</v>
      </c>
      <c r="BW295" s="13">
        <f t="shared" si="409"/>
        <v>0</v>
      </c>
      <c r="BX295" s="13">
        <f t="shared" si="343"/>
        <v>1</v>
      </c>
      <c r="BY295" s="16">
        <f t="shared" si="382"/>
        <v>0</v>
      </c>
      <c r="BZ295" s="17">
        <f t="shared" si="383"/>
        <v>0</v>
      </c>
      <c r="CA295" s="16">
        <f t="shared" si="384"/>
        <v>0</v>
      </c>
      <c r="CC295" s="13">
        <f t="shared" si="410"/>
        <v>1</v>
      </c>
      <c r="CD295" s="13">
        <f t="shared" si="411"/>
        <v>0</v>
      </c>
      <c r="CE295" s="13">
        <f t="shared" si="344"/>
        <v>1</v>
      </c>
      <c r="CF295" s="16">
        <f t="shared" si="385"/>
        <v>0</v>
      </c>
      <c r="CG295" s="17">
        <f t="shared" si="386"/>
        <v>0</v>
      </c>
      <c r="CH295" s="16">
        <f t="shared" si="387"/>
        <v>0</v>
      </c>
      <c r="CJ295" s="13">
        <f t="shared" si="412"/>
        <v>1</v>
      </c>
      <c r="CK295" s="13">
        <f t="shared" si="413"/>
        <v>0</v>
      </c>
      <c r="CL295" s="13">
        <f t="shared" si="345"/>
        <v>1</v>
      </c>
      <c r="CM295" s="16">
        <f t="shared" si="388"/>
        <v>0</v>
      </c>
      <c r="CN295" s="17">
        <f t="shared" si="389"/>
        <v>0</v>
      </c>
      <c r="CO295" s="16">
        <f t="shared" si="390"/>
        <v>0</v>
      </c>
      <c r="CQ295" s="16">
        <f t="shared" si="414"/>
        <v>0</v>
      </c>
      <c r="CR295" s="16">
        <f>CQ295-ROUNDDOWN(コマンド生成ツール!$D$25,0)</f>
        <v>0</v>
      </c>
      <c r="CS295" s="16">
        <v>8</v>
      </c>
    </row>
    <row r="296" spans="2:97" x14ac:dyDescent="0.15">
      <c r="B296" s="8">
        <f t="shared" si="415"/>
        <v>263</v>
      </c>
      <c r="C296" s="8">
        <f t="shared" si="346"/>
        <v>2</v>
      </c>
      <c r="D296" s="8">
        <f t="shared" si="347"/>
        <v>63</v>
      </c>
      <c r="E296" s="16">
        <f t="shared" si="348"/>
        <v>8531.5903760318542</v>
      </c>
      <c r="F296" s="13">
        <f t="shared" si="349"/>
        <v>0.43857619755597499</v>
      </c>
      <c r="G296" s="13">
        <f t="shared" si="350"/>
        <v>0.89869400740037342</v>
      </c>
      <c r="H296" s="13">
        <f t="shared" si="351"/>
        <v>-0.61530183787468484</v>
      </c>
      <c r="I296" s="13">
        <f t="shared" si="352"/>
        <v>0.78829160106399399</v>
      </c>
      <c r="K296" s="13">
        <f t="shared" si="353"/>
        <v>1</v>
      </c>
      <c r="L296" s="13">
        <f t="shared" si="354"/>
        <v>0</v>
      </c>
      <c r="M296" s="13">
        <f t="shared" si="416"/>
        <v>1</v>
      </c>
      <c r="N296" s="16">
        <f t="shared" si="391"/>
        <v>0</v>
      </c>
      <c r="O296" s="17">
        <f t="shared" si="355"/>
        <v>0</v>
      </c>
      <c r="P296" s="16">
        <f t="shared" si="356"/>
        <v>0</v>
      </c>
      <c r="R296" s="13">
        <f t="shared" si="392"/>
        <v>1</v>
      </c>
      <c r="S296" s="13">
        <f t="shared" si="393"/>
        <v>0</v>
      </c>
      <c r="T296" s="13">
        <f t="shared" si="357"/>
        <v>1</v>
      </c>
      <c r="U296" s="16">
        <f t="shared" si="358"/>
        <v>0</v>
      </c>
      <c r="V296" s="17">
        <f t="shared" si="359"/>
        <v>0</v>
      </c>
      <c r="W296" s="16">
        <f t="shared" si="360"/>
        <v>0</v>
      </c>
      <c r="Y296" s="13">
        <f t="shared" si="394"/>
        <v>1</v>
      </c>
      <c r="Z296" s="13">
        <f t="shared" si="395"/>
        <v>0</v>
      </c>
      <c r="AA296" s="13">
        <f t="shared" si="336"/>
        <v>1</v>
      </c>
      <c r="AB296" s="16">
        <f t="shared" si="361"/>
        <v>0</v>
      </c>
      <c r="AC296" s="17">
        <f t="shared" si="362"/>
        <v>0</v>
      </c>
      <c r="AD296" s="16">
        <f t="shared" si="363"/>
        <v>0</v>
      </c>
      <c r="AF296" s="13">
        <f t="shared" si="396"/>
        <v>1</v>
      </c>
      <c r="AG296" s="13">
        <f t="shared" si="397"/>
        <v>0</v>
      </c>
      <c r="AH296" s="13">
        <f t="shared" si="337"/>
        <v>1</v>
      </c>
      <c r="AI296" s="16">
        <f t="shared" si="364"/>
        <v>0</v>
      </c>
      <c r="AJ296" s="17">
        <f t="shared" si="365"/>
        <v>0</v>
      </c>
      <c r="AK296" s="16">
        <f t="shared" si="366"/>
        <v>0</v>
      </c>
      <c r="AM296" s="13">
        <f t="shared" si="398"/>
        <v>1</v>
      </c>
      <c r="AN296" s="13">
        <f t="shared" si="399"/>
        <v>0</v>
      </c>
      <c r="AO296" s="13">
        <f t="shared" si="338"/>
        <v>1</v>
      </c>
      <c r="AP296" s="16">
        <f t="shared" si="367"/>
        <v>0</v>
      </c>
      <c r="AQ296" s="17">
        <f t="shared" si="368"/>
        <v>0</v>
      </c>
      <c r="AR296" s="16">
        <f t="shared" si="369"/>
        <v>0</v>
      </c>
      <c r="AT296" s="13">
        <f t="shared" si="400"/>
        <v>1</v>
      </c>
      <c r="AU296" s="13">
        <f t="shared" si="401"/>
        <v>0</v>
      </c>
      <c r="AV296" s="13">
        <f t="shared" si="339"/>
        <v>1</v>
      </c>
      <c r="AW296" s="16">
        <f t="shared" si="370"/>
        <v>0</v>
      </c>
      <c r="AX296" s="17">
        <f t="shared" si="371"/>
        <v>0</v>
      </c>
      <c r="AY296" s="16">
        <f t="shared" si="372"/>
        <v>0</v>
      </c>
      <c r="BA296" s="13">
        <f t="shared" si="402"/>
        <v>1</v>
      </c>
      <c r="BB296" s="13">
        <f t="shared" si="403"/>
        <v>0</v>
      </c>
      <c r="BC296" s="13">
        <f t="shared" si="340"/>
        <v>1</v>
      </c>
      <c r="BD296" s="16">
        <f t="shared" si="373"/>
        <v>0</v>
      </c>
      <c r="BE296" s="17">
        <f t="shared" si="374"/>
        <v>0</v>
      </c>
      <c r="BF296" s="16">
        <f t="shared" si="375"/>
        <v>0</v>
      </c>
      <c r="BH296" s="13">
        <f t="shared" si="404"/>
        <v>1</v>
      </c>
      <c r="BI296" s="13">
        <f t="shared" si="405"/>
        <v>0</v>
      </c>
      <c r="BJ296" s="13">
        <f t="shared" si="341"/>
        <v>1</v>
      </c>
      <c r="BK296" s="16">
        <f t="shared" si="376"/>
        <v>0</v>
      </c>
      <c r="BL296" s="17">
        <f t="shared" si="377"/>
        <v>0</v>
      </c>
      <c r="BM296" s="16">
        <f t="shared" si="378"/>
        <v>0</v>
      </c>
      <c r="BO296" s="13">
        <f t="shared" si="406"/>
        <v>1</v>
      </c>
      <c r="BP296" s="13">
        <f t="shared" si="407"/>
        <v>0</v>
      </c>
      <c r="BQ296" s="13">
        <f t="shared" si="342"/>
        <v>1</v>
      </c>
      <c r="BR296" s="16">
        <f t="shared" si="379"/>
        <v>0</v>
      </c>
      <c r="BS296" s="17">
        <f t="shared" si="380"/>
        <v>0</v>
      </c>
      <c r="BT296" s="16">
        <f t="shared" si="381"/>
        <v>0</v>
      </c>
      <c r="BV296" s="13">
        <f t="shared" si="408"/>
        <v>1</v>
      </c>
      <c r="BW296" s="13">
        <f t="shared" si="409"/>
        <v>0</v>
      </c>
      <c r="BX296" s="13">
        <f t="shared" si="343"/>
        <v>1</v>
      </c>
      <c r="BY296" s="16">
        <f t="shared" si="382"/>
        <v>0</v>
      </c>
      <c r="BZ296" s="17">
        <f t="shared" si="383"/>
        <v>0</v>
      </c>
      <c r="CA296" s="16">
        <f t="shared" si="384"/>
        <v>0</v>
      </c>
      <c r="CC296" s="13">
        <f t="shared" si="410"/>
        <v>1</v>
      </c>
      <c r="CD296" s="13">
        <f t="shared" si="411"/>
        <v>0</v>
      </c>
      <c r="CE296" s="13">
        <f t="shared" si="344"/>
        <v>1</v>
      </c>
      <c r="CF296" s="16">
        <f t="shared" si="385"/>
        <v>0</v>
      </c>
      <c r="CG296" s="17">
        <f t="shared" si="386"/>
        <v>0</v>
      </c>
      <c r="CH296" s="16">
        <f t="shared" si="387"/>
        <v>0</v>
      </c>
      <c r="CJ296" s="13">
        <f t="shared" si="412"/>
        <v>1</v>
      </c>
      <c r="CK296" s="13">
        <f t="shared" si="413"/>
        <v>0</v>
      </c>
      <c r="CL296" s="13">
        <f t="shared" si="345"/>
        <v>1</v>
      </c>
      <c r="CM296" s="16">
        <f t="shared" si="388"/>
        <v>0</v>
      </c>
      <c r="CN296" s="17">
        <f t="shared" si="389"/>
        <v>0</v>
      </c>
      <c r="CO296" s="16">
        <f t="shared" si="390"/>
        <v>0</v>
      </c>
      <c r="CQ296" s="16">
        <f t="shared" si="414"/>
        <v>0</v>
      </c>
      <c r="CR296" s="16">
        <f>CQ296-ROUNDDOWN(コマンド生成ツール!$D$25,0)</f>
        <v>0</v>
      </c>
      <c r="CS296" s="16">
        <v>8</v>
      </c>
    </row>
    <row r="297" spans="2:97" x14ac:dyDescent="0.15">
      <c r="B297" s="8">
        <f t="shared" si="415"/>
        <v>264</v>
      </c>
      <c r="C297" s="8">
        <f t="shared" si="346"/>
        <v>2</v>
      </c>
      <c r="D297" s="8">
        <f t="shared" si="347"/>
        <v>64</v>
      </c>
      <c r="E297" s="16">
        <f t="shared" si="348"/>
        <v>8730.3166448033207</v>
      </c>
      <c r="F297" s="13">
        <f t="shared" si="349"/>
        <v>0.41505253910191525</v>
      </c>
      <c r="G297" s="13">
        <f t="shared" si="350"/>
        <v>0.90979744437157717</v>
      </c>
      <c r="H297" s="13">
        <f t="shared" si="351"/>
        <v>-0.65546277957010624</v>
      </c>
      <c r="I297" s="13">
        <f t="shared" si="352"/>
        <v>0.75522747870971318</v>
      </c>
      <c r="K297" s="13">
        <f t="shared" si="353"/>
        <v>1</v>
      </c>
      <c r="L297" s="13">
        <f t="shared" si="354"/>
        <v>0</v>
      </c>
      <c r="M297" s="13">
        <f t="shared" si="416"/>
        <v>1</v>
      </c>
      <c r="N297" s="16">
        <f t="shared" si="391"/>
        <v>0</v>
      </c>
      <c r="O297" s="17">
        <f t="shared" si="355"/>
        <v>0</v>
      </c>
      <c r="P297" s="16">
        <f t="shared" si="356"/>
        <v>0</v>
      </c>
      <c r="R297" s="13">
        <f t="shared" si="392"/>
        <v>1</v>
      </c>
      <c r="S297" s="13">
        <f t="shared" si="393"/>
        <v>0</v>
      </c>
      <c r="T297" s="13">
        <f t="shared" si="357"/>
        <v>1</v>
      </c>
      <c r="U297" s="16">
        <f t="shared" si="358"/>
        <v>0</v>
      </c>
      <c r="V297" s="17">
        <f t="shared" si="359"/>
        <v>0</v>
      </c>
      <c r="W297" s="16">
        <f t="shared" si="360"/>
        <v>0</v>
      </c>
      <c r="Y297" s="13">
        <f t="shared" si="394"/>
        <v>1</v>
      </c>
      <c r="Z297" s="13">
        <f t="shared" si="395"/>
        <v>0</v>
      </c>
      <c r="AA297" s="13">
        <f t="shared" si="336"/>
        <v>1</v>
      </c>
      <c r="AB297" s="16">
        <f t="shared" si="361"/>
        <v>0</v>
      </c>
      <c r="AC297" s="17">
        <f t="shared" si="362"/>
        <v>0</v>
      </c>
      <c r="AD297" s="16">
        <f t="shared" si="363"/>
        <v>0</v>
      </c>
      <c r="AF297" s="13">
        <f t="shared" si="396"/>
        <v>1</v>
      </c>
      <c r="AG297" s="13">
        <f t="shared" si="397"/>
        <v>0</v>
      </c>
      <c r="AH297" s="13">
        <f t="shared" si="337"/>
        <v>1</v>
      </c>
      <c r="AI297" s="16">
        <f t="shared" si="364"/>
        <v>0</v>
      </c>
      <c r="AJ297" s="17">
        <f t="shared" si="365"/>
        <v>0</v>
      </c>
      <c r="AK297" s="16">
        <f t="shared" si="366"/>
        <v>0</v>
      </c>
      <c r="AM297" s="13">
        <f t="shared" si="398"/>
        <v>1</v>
      </c>
      <c r="AN297" s="13">
        <f t="shared" si="399"/>
        <v>0</v>
      </c>
      <c r="AO297" s="13">
        <f t="shared" si="338"/>
        <v>1</v>
      </c>
      <c r="AP297" s="16">
        <f t="shared" si="367"/>
        <v>0</v>
      </c>
      <c r="AQ297" s="17">
        <f t="shared" si="368"/>
        <v>0</v>
      </c>
      <c r="AR297" s="16">
        <f t="shared" si="369"/>
        <v>0</v>
      </c>
      <c r="AT297" s="13">
        <f t="shared" si="400"/>
        <v>1</v>
      </c>
      <c r="AU297" s="13">
        <f t="shared" si="401"/>
        <v>0</v>
      </c>
      <c r="AV297" s="13">
        <f t="shared" si="339"/>
        <v>1</v>
      </c>
      <c r="AW297" s="16">
        <f t="shared" si="370"/>
        <v>0</v>
      </c>
      <c r="AX297" s="17">
        <f t="shared" si="371"/>
        <v>0</v>
      </c>
      <c r="AY297" s="16">
        <f t="shared" si="372"/>
        <v>0</v>
      </c>
      <c r="BA297" s="13">
        <f t="shared" si="402"/>
        <v>1</v>
      </c>
      <c r="BB297" s="13">
        <f t="shared" si="403"/>
        <v>0</v>
      </c>
      <c r="BC297" s="13">
        <f t="shared" si="340"/>
        <v>1</v>
      </c>
      <c r="BD297" s="16">
        <f t="shared" si="373"/>
        <v>0</v>
      </c>
      <c r="BE297" s="17">
        <f t="shared" si="374"/>
        <v>0</v>
      </c>
      <c r="BF297" s="16">
        <f t="shared" si="375"/>
        <v>0</v>
      </c>
      <c r="BH297" s="13">
        <f t="shared" si="404"/>
        <v>1</v>
      </c>
      <c r="BI297" s="13">
        <f t="shared" si="405"/>
        <v>0</v>
      </c>
      <c r="BJ297" s="13">
        <f t="shared" si="341"/>
        <v>1</v>
      </c>
      <c r="BK297" s="16">
        <f t="shared" si="376"/>
        <v>0</v>
      </c>
      <c r="BL297" s="17">
        <f t="shared" si="377"/>
        <v>0</v>
      </c>
      <c r="BM297" s="16">
        <f t="shared" si="378"/>
        <v>0</v>
      </c>
      <c r="BO297" s="13">
        <f t="shared" si="406"/>
        <v>1</v>
      </c>
      <c r="BP297" s="13">
        <f t="shared" si="407"/>
        <v>0</v>
      </c>
      <c r="BQ297" s="13">
        <f t="shared" si="342"/>
        <v>1</v>
      </c>
      <c r="BR297" s="16">
        <f t="shared" si="379"/>
        <v>0</v>
      </c>
      <c r="BS297" s="17">
        <f t="shared" si="380"/>
        <v>0</v>
      </c>
      <c r="BT297" s="16">
        <f t="shared" si="381"/>
        <v>0</v>
      </c>
      <c r="BV297" s="13">
        <f t="shared" si="408"/>
        <v>1</v>
      </c>
      <c r="BW297" s="13">
        <f t="shared" si="409"/>
        <v>0</v>
      </c>
      <c r="BX297" s="13">
        <f t="shared" si="343"/>
        <v>1</v>
      </c>
      <c r="BY297" s="16">
        <f t="shared" si="382"/>
        <v>0</v>
      </c>
      <c r="BZ297" s="17">
        <f t="shared" si="383"/>
        <v>0</v>
      </c>
      <c r="CA297" s="16">
        <f t="shared" si="384"/>
        <v>0</v>
      </c>
      <c r="CC297" s="13">
        <f t="shared" si="410"/>
        <v>1</v>
      </c>
      <c r="CD297" s="13">
        <f t="shared" si="411"/>
        <v>0</v>
      </c>
      <c r="CE297" s="13">
        <f t="shared" si="344"/>
        <v>1</v>
      </c>
      <c r="CF297" s="16">
        <f t="shared" si="385"/>
        <v>0</v>
      </c>
      <c r="CG297" s="17">
        <f t="shared" si="386"/>
        <v>0</v>
      </c>
      <c r="CH297" s="16">
        <f t="shared" si="387"/>
        <v>0</v>
      </c>
      <c r="CJ297" s="13">
        <f t="shared" si="412"/>
        <v>1</v>
      </c>
      <c r="CK297" s="13">
        <f t="shared" si="413"/>
        <v>0</v>
      </c>
      <c r="CL297" s="13">
        <f t="shared" si="345"/>
        <v>1</v>
      </c>
      <c r="CM297" s="16">
        <f t="shared" si="388"/>
        <v>0</v>
      </c>
      <c r="CN297" s="17">
        <f t="shared" si="389"/>
        <v>0</v>
      </c>
      <c r="CO297" s="16">
        <f t="shared" si="390"/>
        <v>0</v>
      </c>
      <c r="CQ297" s="16">
        <f t="shared" si="414"/>
        <v>0</v>
      </c>
      <c r="CR297" s="16">
        <f>CQ297-ROUNDDOWN(コマンド生成ツール!$D$25,0)</f>
        <v>0</v>
      </c>
      <c r="CS297" s="16">
        <v>8</v>
      </c>
    </row>
    <row r="298" spans="2:97" x14ac:dyDescent="0.15">
      <c r="B298" s="8">
        <f t="shared" si="415"/>
        <v>265</v>
      </c>
      <c r="C298" s="8">
        <f t="shared" si="346"/>
        <v>2</v>
      </c>
      <c r="D298" s="8">
        <f t="shared" si="347"/>
        <v>65</v>
      </c>
      <c r="E298" s="16">
        <f t="shared" si="348"/>
        <v>8933.6718430192632</v>
      </c>
      <c r="F298" s="13">
        <f t="shared" si="349"/>
        <v>0.3906903397861009</v>
      </c>
      <c r="G298" s="13">
        <f t="shared" si="350"/>
        <v>0.92052216616321692</v>
      </c>
      <c r="H298" s="13">
        <f t="shared" si="351"/>
        <v>-0.69472211679564211</v>
      </c>
      <c r="I298" s="13">
        <f t="shared" si="352"/>
        <v>0.71927823575788963</v>
      </c>
      <c r="K298" s="13">
        <f t="shared" si="353"/>
        <v>1</v>
      </c>
      <c r="L298" s="13">
        <f t="shared" si="354"/>
        <v>0</v>
      </c>
      <c r="M298" s="13">
        <f t="shared" si="416"/>
        <v>1</v>
      </c>
      <c r="N298" s="16">
        <f t="shared" si="391"/>
        <v>0</v>
      </c>
      <c r="O298" s="17">
        <f t="shared" si="355"/>
        <v>0</v>
      </c>
      <c r="P298" s="16">
        <f t="shared" si="356"/>
        <v>0</v>
      </c>
      <c r="R298" s="13">
        <f t="shared" si="392"/>
        <v>1</v>
      </c>
      <c r="S298" s="13">
        <f t="shared" si="393"/>
        <v>0</v>
      </c>
      <c r="T298" s="13">
        <f t="shared" si="357"/>
        <v>1</v>
      </c>
      <c r="U298" s="16">
        <f t="shared" si="358"/>
        <v>0</v>
      </c>
      <c r="V298" s="17">
        <f t="shared" si="359"/>
        <v>0</v>
      </c>
      <c r="W298" s="16">
        <f t="shared" si="360"/>
        <v>0</v>
      </c>
      <c r="Y298" s="13">
        <f t="shared" si="394"/>
        <v>1</v>
      </c>
      <c r="Z298" s="13">
        <f t="shared" si="395"/>
        <v>0</v>
      </c>
      <c r="AA298" s="13">
        <f t="shared" si="336"/>
        <v>1</v>
      </c>
      <c r="AB298" s="16">
        <f t="shared" si="361"/>
        <v>0</v>
      </c>
      <c r="AC298" s="17">
        <f t="shared" si="362"/>
        <v>0</v>
      </c>
      <c r="AD298" s="16">
        <f t="shared" si="363"/>
        <v>0</v>
      </c>
      <c r="AF298" s="13">
        <f t="shared" si="396"/>
        <v>1</v>
      </c>
      <c r="AG298" s="13">
        <f t="shared" si="397"/>
        <v>0</v>
      </c>
      <c r="AH298" s="13">
        <f t="shared" si="337"/>
        <v>1</v>
      </c>
      <c r="AI298" s="16">
        <f t="shared" si="364"/>
        <v>0</v>
      </c>
      <c r="AJ298" s="17">
        <f t="shared" si="365"/>
        <v>0</v>
      </c>
      <c r="AK298" s="16">
        <f t="shared" si="366"/>
        <v>0</v>
      </c>
      <c r="AM298" s="13">
        <f t="shared" si="398"/>
        <v>1</v>
      </c>
      <c r="AN298" s="13">
        <f t="shared" si="399"/>
        <v>0</v>
      </c>
      <c r="AO298" s="13">
        <f t="shared" si="338"/>
        <v>1</v>
      </c>
      <c r="AP298" s="16">
        <f t="shared" si="367"/>
        <v>0</v>
      </c>
      <c r="AQ298" s="17">
        <f t="shared" si="368"/>
        <v>0</v>
      </c>
      <c r="AR298" s="16">
        <f t="shared" si="369"/>
        <v>0</v>
      </c>
      <c r="AT298" s="13">
        <f t="shared" si="400"/>
        <v>1</v>
      </c>
      <c r="AU298" s="13">
        <f t="shared" si="401"/>
        <v>0</v>
      </c>
      <c r="AV298" s="13">
        <f t="shared" si="339"/>
        <v>1</v>
      </c>
      <c r="AW298" s="16">
        <f t="shared" si="370"/>
        <v>0</v>
      </c>
      <c r="AX298" s="17">
        <f t="shared" si="371"/>
        <v>0</v>
      </c>
      <c r="AY298" s="16">
        <f t="shared" si="372"/>
        <v>0</v>
      </c>
      <c r="BA298" s="13">
        <f t="shared" si="402"/>
        <v>1</v>
      </c>
      <c r="BB298" s="13">
        <f t="shared" si="403"/>
        <v>0</v>
      </c>
      <c r="BC298" s="13">
        <f t="shared" si="340"/>
        <v>1</v>
      </c>
      <c r="BD298" s="16">
        <f t="shared" si="373"/>
        <v>0</v>
      </c>
      <c r="BE298" s="17">
        <f t="shared" si="374"/>
        <v>0</v>
      </c>
      <c r="BF298" s="16">
        <f t="shared" si="375"/>
        <v>0</v>
      </c>
      <c r="BH298" s="13">
        <f t="shared" si="404"/>
        <v>1</v>
      </c>
      <c r="BI298" s="13">
        <f t="shared" si="405"/>
        <v>0</v>
      </c>
      <c r="BJ298" s="13">
        <f t="shared" si="341"/>
        <v>1</v>
      </c>
      <c r="BK298" s="16">
        <f t="shared" si="376"/>
        <v>0</v>
      </c>
      <c r="BL298" s="17">
        <f t="shared" si="377"/>
        <v>0</v>
      </c>
      <c r="BM298" s="16">
        <f t="shared" si="378"/>
        <v>0</v>
      </c>
      <c r="BO298" s="13">
        <f t="shared" si="406"/>
        <v>1</v>
      </c>
      <c r="BP298" s="13">
        <f t="shared" si="407"/>
        <v>0</v>
      </c>
      <c r="BQ298" s="13">
        <f t="shared" si="342"/>
        <v>1</v>
      </c>
      <c r="BR298" s="16">
        <f t="shared" si="379"/>
        <v>0</v>
      </c>
      <c r="BS298" s="17">
        <f t="shared" si="380"/>
        <v>0</v>
      </c>
      <c r="BT298" s="16">
        <f t="shared" si="381"/>
        <v>0</v>
      </c>
      <c r="BV298" s="13">
        <f t="shared" si="408"/>
        <v>1</v>
      </c>
      <c r="BW298" s="13">
        <f t="shared" si="409"/>
        <v>0</v>
      </c>
      <c r="BX298" s="13">
        <f t="shared" si="343"/>
        <v>1</v>
      </c>
      <c r="BY298" s="16">
        <f t="shared" si="382"/>
        <v>0</v>
      </c>
      <c r="BZ298" s="17">
        <f t="shared" si="383"/>
        <v>0</v>
      </c>
      <c r="CA298" s="16">
        <f t="shared" si="384"/>
        <v>0</v>
      </c>
      <c r="CC298" s="13">
        <f t="shared" si="410"/>
        <v>1</v>
      </c>
      <c r="CD298" s="13">
        <f t="shared" si="411"/>
        <v>0</v>
      </c>
      <c r="CE298" s="13">
        <f t="shared" si="344"/>
        <v>1</v>
      </c>
      <c r="CF298" s="16">
        <f t="shared" si="385"/>
        <v>0</v>
      </c>
      <c r="CG298" s="17">
        <f t="shared" si="386"/>
        <v>0</v>
      </c>
      <c r="CH298" s="16">
        <f t="shared" si="387"/>
        <v>0</v>
      </c>
      <c r="CJ298" s="13">
        <f t="shared" si="412"/>
        <v>1</v>
      </c>
      <c r="CK298" s="13">
        <f t="shared" si="413"/>
        <v>0</v>
      </c>
      <c r="CL298" s="13">
        <f t="shared" si="345"/>
        <v>1</v>
      </c>
      <c r="CM298" s="16">
        <f t="shared" si="388"/>
        <v>0</v>
      </c>
      <c r="CN298" s="17">
        <f t="shared" si="389"/>
        <v>0</v>
      </c>
      <c r="CO298" s="16">
        <f t="shared" si="390"/>
        <v>0</v>
      </c>
      <c r="CQ298" s="16">
        <f t="shared" si="414"/>
        <v>0</v>
      </c>
      <c r="CR298" s="16">
        <f>CQ298-ROUNDDOWN(コマンド生成ツール!$D$25,0)</f>
        <v>0</v>
      </c>
      <c r="CS298" s="16">
        <v>8</v>
      </c>
    </row>
    <row r="299" spans="2:97" x14ac:dyDescent="0.15">
      <c r="B299" s="8">
        <f t="shared" si="415"/>
        <v>266</v>
      </c>
      <c r="C299" s="8">
        <f t="shared" si="346"/>
        <v>2</v>
      </c>
      <c r="D299" s="8">
        <f t="shared" si="347"/>
        <v>66</v>
      </c>
      <c r="E299" s="16">
        <f t="shared" si="348"/>
        <v>9141.7637922975009</v>
      </c>
      <c r="F299" s="13">
        <f t="shared" si="349"/>
        <v>0.36547424658036315</v>
      </c>
      <c r="G299" s="13">
        <f t="shared" si="350"/>
        <v>0.93082145177607289</v>
      </c>
      <c r="H299" s="13">
        <f t="shared" si="351"/>
        <v>-0.73285715017303177</v>
      </c>
      <c r="I299" s="13">
        <f t="shared" si="352"/>
        <v>0.68038253757740019</v>
      </c>
      <c r="K299" s="13">
        <f t="shared" si="353"/>
        <v>1</v>
      </c>
      <c r="L299" s="13">
        <f t="shared" si="354"/>
        <v>0</v>
      </c>
      <c r="M299" s="13">
        <f t="shared" si="416"/>
        <v>1</v>
      </c>
      <c r="N299" s="16">
        <f t="shared" si="391"/>
        <v>0</v>
      </c>
      <c r="O299" s="17">
        <f t="shared" si="355"/>
        <v>0</v>
      </c>
      <c r="P299" s="16">
        <f t="shared" si="356"/>
        <v>0</v>
      </c>
      <c r="R299" s="13">
        <f t="shared" si="392"/>
        <v>1</v>
      </c>
      <c r="S299" s="13">
        <f t="shared" si="393"/>
        <v>0</v>
      </c>
      <c r="T299" s="13">
        <f t="shared" si="357"/>
        <v>1</v>
      </c>
      <c r="U299" s="16">
        <f t="shared" si="358"/>
        <v>0</v>
      </c>
      <c r="V299" s="17">
        <f t="shared" si="359"/>
        <v>0</v>
      </c>
      <c r="W299" s="16">
        <f t="shared" si="360"/>
        <v>0</v>
      </c>
      <c r="Y299" s="13">
        <f t="shared" si="394"/>
        <v>1</v>
      </c>
      <c r="Z299" s="13">
        <f t="shared" si="395"/>
        <v>0</v>
      </c>
      <c r="AA299" s="13">
        <f t="shared" si="336"/>
        <v>1</v>
      </c>
      <c r="AB299" s="16">
        <f t="shared" si="361"/>
        <v>0</v>
      </c>
      <c r="AC299" s="17">
        <f t="shared" si="362"/>
        <v>0</v>
      </c>
      <c r="AD299" s="16">
        <f t="shared" si="363"/>
        <v>0</v>
      </c>
      <c r="AF299" s="13">
        <f t="shared" si="396"/>
        <v>1</v>
      </c>
      <c r="AG299" s="13">
        <f t="shared" si="397"/>
        <v>0</v>
      </c>
      <c r="AH299" s="13">
        <f t="shared" si="337"/>
        <v>1</v>
      </c>
      <c r="AI299" s="16">
        <f t="shared" si="364"/>
        <v>0</v>
      </c>
      <c r="AJ299" s="17">
        <f t="shared" si="365"/>
        <v>0</v>
      </c>
      <c r="AK299" s="16">
        <f t="shared" si="366"/>
        <v>0</v>
      </c>
      <c r="AM299" s="13">
        <f t="shared" si="398"/>
        <v>1</v>
      </c>
      <c r="AN299" s="13">
        <f t="shared" si="399"/>
        <v>0</v>
      </c>
      <c r="AO299" s="13">
        <f t="shared" si="338"/>
        <v>1</v>
      </c>
      <c r="AP299" s="16">
        <f t="shared" si="367"/>
        <v>0</v>
      </c>
      <c r="AQ299" s="17">
        <f t="shared" si="368"/>
        <v>0</v>
      </c>
      <c r="AR299" s="16">
        <f t="shared" si="369"/>
        <v>0</v>
      </c>
      <c r="AT299" s="13">
        <f t="shared" si="400"/>
        <v>1</v>
      </c>
      <c r="AU299" s="13">
        <f t="shared" si="401"/>
        <v>0</v>
      </c>
      <c r="AV299" s="13">
        <f t="shared" si="339"/>
        <v>1</v>
      </c>
      <c r="AW299" s="16">
        <f t="shared" si="370"/>
        <v>0</v>
      </c>
      <c r="AX299" s="17">
        <f t="shared" si="371"/>
        <v>0</v>
      </c>
      <c r="AY299" s="16">
        <f t="shared" si="372"/>
        <v>0</v>
      </c>
      <c r="BA299" s="13">
        <f t="shared" si="402"/>
        <v>1</v>
      </c>
      <c r="BB299" s="13">
        <f t="shared" si="403"/>
        <v>0</v>
      </c>
      <c r="BC299" s="13">
        <f t="shared" si="340"/>
        <v>1</v>
      </c>
      <c r="BD299" s="16">
        <f t="shared" si="373"/>
        <v>0</v>
      </c>
      <c r="BE299" s="17">
        <f t="shared" si="374"/>
        <v>0</v>
      </c>
      <c r="BF299" s="16">
        <f t="shared" si="375"/>
        <v>0</v>
      </c>
      <c r="BH299" s="13">
        <f t="shared" si="404"/>
        <v>1</v>
      </c>
      <c r="BI299" s="13">
        <f t="shared" si="405"/>
        <v>0</v>
      </c>
      <c r="BJ299" s="13">
        <f t="shared" si="341"/>
        <v>1</v>
      </c>
      <c r="BK299" s="16">
        <f t="shared" si="376"/>
        <v>0</v>
      </c>
      <c r="BL299" s="17">
        <f t="shared" si="377"/>
        <v>0</v>
      </c>
      <c r="BM299" s="16">
        <f t="shared" si="378"/>
        <v>0</v>
      </c>
      <c r="BO299" s="13">
        <f t="shared" si="406"/>
        <v>1</v>
      </c>
      <c r="BP299" s="13">
        <f t="shared" si="407"/>
        <v>0</v>
      </c>
      <c r="BQ299" s="13">
        <f t="shared" si="342"/>
        <v>1</v>
      </c>
      <c r="BR299" s="16">
        <f t="shared" si="379"/>
        <v>0</v>
      </c>
      <c r="BS299" s="17">
        <f t="shared" si="380"/>
        <v>0</v>
      </c>
      <c r="BT299" s="16">
        <f t="shared" si="381"/>
        <v>0</v>
      </c>
      <c r="BV299" s="13">
        <f t="shared" si="408"/>
        <v>1</v>
      </c>
      <c r="BW299" s="13">
        <f t="shared" si="409"/>
        <v>0</v>
      </c>
      <c r="BX299" s="13">
        <f t="shared" si="343"/>
        <v>1</v>
      </c>
      <c r="BY299" s="16">
        <f t="shared" si="382"/>
        <v>0</v>
      </c>
      <c r="BZ299" s="17">
        <f t="shared" si="383"/>
        <v>0</v>
      </c>
      <c r="CA299" s="16">
        <f t="shared" si="384"/>
        <v>0</v>
      </c>
      <c r="CC299" s="13">
        <f t="shared" si="410"/>
        <v>1</v>
      </c>
      <c r="CD299" s="13">
        <f t="shared" si="411"/>
        <v>0</v>
      </c>
      <c r="CE299" s="13">
        <f t="shared" si="344"/>
        <v>1</v>
      </c>
      <c r="CF299" s="16">
        <f t="shared" si="385"/>
        <v>0</v>
      </c>
      <c r="CG299" s="17">
        <f t="shared" si="386"/>
        <v>0</v>
      </c>
      <c r="CH299" s="16">
        <f t="shared" si="387"/>
        <v>0</v>
      </c>
      <c r="CJ299" s="13">
        <f t="shared" si="412"/>
        <v>1</v>
      </c>
      <c r="CK299" s="13">
        <f t="shared" si="413"/>
        <v>0</v>
      </c>
      <c r="CL299" s="13">
        <f t="shared" si="345"/>
        <v>1</v>
      </c>
      <c r="CM299" s="16">
        <f t="shared" si="388"/>
        <v>0</v>
      </c>
      <c r="CN299" s="17">
        <f t="shared" si="389"/>
        <v>0</v>
      </c>
      <c r="CO299" s="16">
        <f t="shared" si="390"/>
        <v>0</v>
      </c>
      <c r="CQ299" s="16">
        <f t="shared" si="414"/>
        <v>0</v>
      </c>
      <c r="CR299" s="16">
        <f>CQ299-ROUNDDOWN(コマンド生成ツール!$D$25,0)</f>
        <v>0</v>
      </c>
      <c r="CS299" s="16">
        <v>8</v>
      </c>
    </row>
    <row r="300" spans="2:97" x14ac:dyDescent="0.15">
      <c r="B300" s="8">
        <f t="shared" si="415"/>
        <v>267</v>
      </c>
      <c r="C300" s="8">
        <f t="shared" si="346"/>
        <v>2</v>
      </c>
      <c r="D300" s="8">
        <f t="shared" si="347"/>
        <v>67</v>
      </c>
      <c r="E300" s="16">
        <f t="shared" si="348"/>
        <v>9354.702825743967</v>
      </c>
      <c r="F300" s="13">
        <f t="shared" si="349"/>
        <v>0.33939024406336149</v>
      </c>
      <c r="G300" s="13">
        <f t="shared" si="350"/>
        <v>0.94064566242268499</v>
      </c>
      <c r="H300" s="13">
        <f t="shared" si="351"/>
        <v>-0.76962852446922381</v>
      </c>
      <c r="I300" s="13">
        <f t="shared" si="352"/>
        <v>0.63849192189355486</v>
      </c>
      <c r="K300" s="13">
        <f t="shared" si="353"/>
        <v>1</v>
      </c>
      <c r="L300" s="13">
        <f t="shared" si="354"/>
        <v>0</v>
      </c>
      <c r="M300" s="13">
        <f t="shared" si="416"/>
        <v>1</v>
      </c>
      <c r="N300" s="16">
        <f t="shared" si="391"/>
        <v>0</v>
      </c>
      <c r="O300" s="17">
        <f t="shared" si="355"/>
        <v>0</v>
      </c>
      <c r="P300" s="16">
        <f t="shared" si="356"/>
        <v>0</v>
      </c>
      <c r="R300" s="13">
        <f t="shared" si="392"/>
        <v>1</v>
      </c>
      <c r="S300" s="13">
        <f t="shared" si="393"/>
        <v>0</v>
      </c>
      <c r="T300" s="13">
        <f t="shared" si="357"/>
        <v>1</v>
      </c>
      <c r="U300" s="16">
        <f t="shared" si="358"/>
        <v>0</v>
      </c>
      <c r="V300" s="17">
        <f t="shared" si="359"/>
        <v>0</v>
      </c>
      <c r="W300" s="16">
        <f t="shared" si="360"/>
        <v>0</v>
      </c>
      <c r="Y300" s="13">
        <f t="shared" si="394"/>
        <v>1</v>
      </c>
      <c r="Z300" s="13">
        <f t="shared" si="395"/>
        <v>0</v>
      </c>
      <c r="AA300" s="13">
        <f t="shared" si="336"/>
        <v>1</v>
      </c>
      <c r="AB300" s="16">
        <f t="shared" si="361"/>
        <v>0</v>
      </c>
      <c r="AC300" s="17">
        <f t="shared" si="362"/>
        <v>0</v>
      </c>
      <c r="AD300" s="16">
        <f t="shared" si="363"/>
        <v>0</v>
      </c>
      <c r="AF300" s="13">
        <f t="shared" si="396"/>
        <v>1</v>
      </c>
      <c r="AG300" s="13">
        <f t="shared" si="397"/>
        <v>0</v>
      </c>
      <c r="AH300" s="13">
        <f t="shared" si="337"/>
        <v>1</v>
      </c>
      <c r="AI300" s="16">
        <f t="shared" si="364"/>
        <v>0</v>
      </c>
      <c r="AJ300" s="17">
        <f t="shared" si="365"/>
        <v>0</v>
      </c>
      <c r="AK300" s="16">
        <f t="shared" si="366"/>
        <v>0</v>
      </c>
      <c r="AM300" s="13">
        <f t="shared" si="398"/>
        <v>1</v>
      </c>
      <c r="AN300" s="13">
        <f t="shared" si="399"/>
        <v>0</v>
      </c>
      <c r="AO300" s="13">
        <f t="shared" si="338"/>
        <v>1</v>
      </c>
      <c r="AP300" s="16">
        <f t="shared" si="367"/>
        <v>0</v>
      </c>
      <c r="AQ300" s="17">
        <f t="shared" si="368"/>
        <v>0</v>
      </c>
      <c r="AR300" s="16">
        <f t="shared" si="369"/>
        <v>0</v>
      </c>
      <c r="AT300" s="13">
        <f t="shared" si="400"/>
        <v>1</v>
      </c>
      <c r="AU300" s="13">
        <f t="shared" si="401"/>
        <v>0</v>
      </c>
      <c r="AV300" s="13">
        <f t="shared" si="339"/>
        <v>1</v>
      </c>
      <c r="AW300" s="16">
        <f t="shared" si="370"/>
        <v>0</v>
      </c>
      <c r="AX300" s="17">
        <f t="shared" si="371"/>
        <v>0</v>
      </c>
      <c r="AY300" s="16">
        <f t="shared" si="372"/>
        <v>0</v>
      </c>
      <c r="BA300" s="13">
        <f t="shared" si="402"/>
        <v>1</v>
      </c>
      <c r="BB300" s="13">
        <f t="shared" si="403"/>
        <v>0</v>
      </c>
      <c r="BC300" s="13">
        <f t="shared" si="340"/>
        <v>1</v>
      </c>
      <c r="BD300" s="16">
        <f t="shared" si="373"/>
        <v>0</v>
      </c>
      <c r="BE300" s="17">
        <f t="shared" si="374"/>
        <v>0</v>
      </c>
      <c r="BF300" s="16">
        <f t="shared" si="375"/>
        <v>0</v>
      </c>
      <c r="BH300" s="13">
        <f t="shared" si="404"/>
        <v>1</v>
      </c>
      <c r="BI300" s="13">
        <f t="shared" si="405"/>
        <v>0</v>
      </c>
      <c r="BJ300" s="13">
        <f t="shared" si="341"/>
        <v>1</v>
      </c>
      <c r="BK300" s="16">
        <f t="shared" si="376"/>
        <v>0</v>
      </c>
      <c r="BL300" s="17">
        <f t="shared" si="377"/>
        <v>0</v>
      </c>
      <c r="BM300" s="16">
        <f t="shared" si="378"/>
        <v>0</v>
      </c>
      <c r="BO300" s="13">
        <f t="shared" si="406"/>
        <v>1</v>
      </c>
      <c r="BP300" s="13">
        <f t="shared" si="407"/>
        <v>0</v>
      </c>
      <c r="BQ300" s="13">
        <f t="shared" si="342"/>
        <v>1</v>
      </c>
      <c r="BR300" s="16">
        <f t="shared" si="379"/>
        <v>0</v>
      </c>
      <c r="BS300" s="17">
        <f t="shared" si="380"/>
        <v>0</v>
      </c>
      <c r="BT300" s="16">
        <f t="shared" si="381"/>
        <v>0</v>
      </c>
      <c r="BV300" s="13">
        <f t="shared" si="408"/>
        <v>1</v>
      </c>
      <c r="BW300" s="13">
        <f t="shared" si="409"/>
        <v>0</v>
      </c>
      <c r="BX300" s="13">
        <f t="shared" si="343"/>
        <v>1</v>
      </c>
      <c r="BY300" s="16">
        <f t="shared" si="382"/>
        <v>0</v>
      </c>
      <c r="BZ300" s="17">
        <f t="shared" si="383"/>
        <v>0</v>
      </c>
      <c r="CA300" s="16">
        <f t="shared" si="384"/>
        <v>0</v>
      </c>
      <c r="CC300" s="13">
        <f t="shared" si="410"/>
        <v>1</v>
      </c>
      <c r="CD300" s="13">
        <f t="shared" si="411"/>
        <v>0</v>
      </c>
      <c r="CE300" s="13">
        <f t="shared" si="344"/>
        <v>1</v>
      </c>
      <c r="CF300" s="16">
        <f t="shared" si="385"/>
        <v>0</v>
      </c>
      <c r="CG300" s="17">
        <f t="shared" si="386"/>
        <v>0</v>
      </c>
      <c r="CH300" s="16">
        <f t="shared" si="387"/>
        <v>0</v>
      </c>
      <c r="CJ300" s="13">
        <f t="shared" si="412"/>
        <v>1</v>
      </c>
      <c r="CK300" s="13">
        <f t="shared" si="413"/>
        <v>0</v>
      </c>
      <c r="CL300" s="13">
        <f t="shared" si="345"/>
        <v>1</v>
      </c>
      <c r="CM300" s="16">
        <f t="shared" si="388"/>
        <v>0</v>
      </c>
      <c r="CN300" s="17">
        <f t="shared" si="389"/>
        <v>0</v>
      </c>
      <c r="CO300" s="16">
        <f t="shared" si="390"/>
        <v>0</v>
      </c>
      <c r="CQ300" s="16">
        <f t="shared" si="414"/>
        <v>0</v>
      </c>
      <c r="CR300" s="16">
        <f>CQ300-ROUNDDOWN(コマンド生成ツール!$D$25,0)</f>
        <v>0</v>
      </c>
      <c r="CS300" s="16">
        <v>8</v>
      </c>
    </row>
    <row r="301" spans="2:97" x14ac:dyDescent="0.15">
      <c r="B301" s="8">
        <f t="shared" si="415"/>
        <v>268</v>
      </c>
      <c r="C301" s="8">
        <f t="shared" si="346"/>
        <v>2</v>
      </c>
      <c r="D301" s="8">
        <f t="shared" si="347"/>
        <v>68</v>
      </c>
      <c r="E301" s="16">
        <f t="shared" si="348"/>
        <v>9572.6018464527679</v>
      </c>
      <c r="F301" s="13">
        <f t="shared" si="349"/>
        <v>0.31242587824251206</v>
      </c>
      <c r="G301" s="13">
        <f t="shared" si="350"/>
        <v>0.9499421406614168</v>
      </c>
      <c r="H301" s="13">
        <f t="shared" si="351"/>
        <v>-0.80478014120879005</v>
      </c>
      <c r="I301" s="13">
        <f t="shared" si="352"/>
        <v>0.59357301515143013</v>
      </c>
      <c r="K301" s="13">
        <f t="shared" si="353"/>
        <v>1</v>
      </c>
      <c r="L301" s="13">
        <f t="shared" si="354"/>
        <v>0</v>
      </c>
      <c r="M301" s="13">
        <f t="shared" si="416"/>
        <v>1</v>
      </c>
      <c r="N301" s="16">
        <f t="shared" si="391"/>
        <v>0</v>
      </c>
      <c r="O301" s="17">
        <f t="shared" si="355"/>
        <v>0</v>
      </c>
      <c r="P301" s="16">
        <f t="shared" si="356"/>
        <v>0</v>
      </c>
      <c r="R301" s="13">
        <f t="shared" si="392"/>
        <v>1</v>
      </c>
      <c r="S301" s="13">
        <f t="shared" si="393"/>
        <v>0</v>
      </c>
      <c r="T301" s="13">
        <f t="shared" si="357"/>
        <v>1</v>
      </c>
      <c r="U301" s="16">
        <f t="shared" si="358"/>
        <v>0</v>
      </c>
      <c r="V301" s="17">
        <f t="shared" si="359"/>
        <v>0</v>
      </c>
      <c r="W301" s="16">
        <f t="shared" si="360"/>
        <v>0</v>
      </c>
      <c r="Y301" s="13">
        <f t="shared" si="394"/>
        <v>1</v>
      </c>
      <c r="Z301" s="13">
        <f t="shared" si="395"/>
        <v>0</v>
      </c>
      <c r="AA301" s="13">
        <f t="shared" si="336"/>
        <v>1</v>
      </c>
      <c r="AB301" s="16">
        <f t="shared" si="361"/>
        <v>0</v>
      </c>
      <c r="AC301" s="17">
        <f t="shared" si="362"/>
        <v>0</v>
      </c>
      <c r="AD301" s="16">
        <f t="shared" si="363"/>
        <v>0</v>
      </c>
      <c r="AF301" s="13">
        <f t="shared" si="396"/>
        <v>1</v>
      </c>
      <c r="AG301" s="13">
        <f t="shared" si="397"/>
        <v>0</v>
      </c>
      <c r="AH301" s="13">
        <f t="shared" si="337"/>
        <v>1</v>
      </c>
      <c r="AI301" s="16">
        <f t="shared" si="364"/>
        <v>0</v>
      </c>
      <c r="AJ301" s="17">
        <f t="shared" si="365"/>
        <v>0</v>
      </c>
      <c r="AK301" s="16">
        <f t="shared" si="366"/>
        <v>0</v>
      </c>
      <c r="AM301" s="13">
        <f t="shared" si="398"/>
        <v>1</v>
      </c>
      <c r="AN301" s="13">
        <f t="shared" si="399"/>
        <v>0</v>
      </c>
      <c r="AO301" s="13">
        <f t="shared" si="338"/>
        <v>1</v>
      </c>
      <c r="AP301" s="16">
        <f t="shared" si="367"/>
        <v>0</v>
      </c>
      <c r="AQ301" s="17">
        <f t="shared" si="368"/>
        <v>0</v>
      </c>
      <c r="AR301" s="16">
        <f t="shared" si="369"/>
        <v>0</v>
      </c>
      <c r="AT301" s="13">
        <f t="shared" si="400"/>
        <v>1</v>
      </c>
      <c r="AU301" s="13">
        <f t="shared" si="401"/>
        <v>0</v>
      </c>
      <c r="AV301" s="13">
        <f t="shared" si="339"/>
        <v>1</v>
      </c>
      <c r="AW301" s="16">
        <f t="shared" si="370"/>
        <v>0</v>
      </c>
      <c r="AX301" s="17">
        <f t="shared" si="371"/>
        <v>0</v>
      </c>
      <c r="AY301" s="16">
        <f t="shared" si="372"/>
        <v>0</v>
      </c>
      <c r="BA301" s="13">
        <f t="shared" si="402"/>
        <v>1</v>
      </c>
      <c r="BB301" s="13">
        <f t="shared" si="403"/>
        <v>0</v>
      </c>
      <c r="BC301" s="13">
        <f t="shared" si="340"/>
        <v>1</v>
      </c>
      <c r="BD301" s="16">
        <f t="shared" si="373"/>
        <v>0</v>
      </c>
      <c r="BE301" s="17">
        <f t="shared" si="374"/>
        <v>0</v>
      </c>
      <c r="BF301" s="16">
        <f t="shared" si="375"/>
        <v>0</v>
      </c>
      <c r="BH301" s="13">
        <f t="shared" si="404"/>
        <v>1</v>
      </c>
      <c r="BI301" s="13">
        <f t="shared" si="405"/>
        <v>0</v>
      </c>
      <c r="BJ301" s="13">
        <f t="shared" si="341"/>
        <v>1</v>
      </c>
      <c r="BK301" s="16">
        <f t="shared" si="376"/>
        <v>0</v>
      </c>
      <c r="BL301" s="17">
        <f t="shared" si="377"/>
        <v>0</v>
      </c>
      <c r="BM301" s="16">
        <f t="shared" si="378"/>
        <v>0</v>
      </c>
      <c r="BO301" s="13">
        <f t="shared" si="406"/>
        <v>1</v>
      </c>
      <c r="BP301" s="13">
        <f t="shared" si="407"/>
        <v>0</v>
      </c>
      <c r="BQ301" s="13">
        <f t="shared" si="342"/>
        <v>1</v>
      </c>
      <c r="BR301" s="16">
        <f t="shared" si="379"/>
        <v>0</v>
      </c>
      <c r="BS301" s="17">
        <f t="shared" si="380"/>
        <v>0</v>
      </c>
      <c r="BT301" s="16">
        <f t="shared" si="381"/>
        <v>0</v>
      </c>
      <c r="BV301" s="13">
        <f t="shared" si="408"/>
        <v>1</v>
      </c>
      <c r="BW301" s="13">
        <f t="shared" si="409"/>
        <v>0</v>
      </c>
      <c r="BX301" s="13">
        <f t="shared" si="343"/>
        <v>1</v>
      </c>
      <c r="BY301" s="16">
        <f t="shared" si="382"/>
        <v>0</v>
      </c>
      <c r="BZ301" s="17">
        <f t="shared" si="383"/>
        <v>0</v>
      </c>
      <c r="CA301" s="16">
        <f t="shared" si="384"/>
        <v>0</v>
      </c>
      <c r="CC301" s="13">
        <f t="shared" si="410"/>
        <v>1</v>
      </c>
      <c r="CD301" s="13">
        <f t="shared" si="411"/>
        <v>0</v>
      </c>
      <c r="CE301" s="13">
        <f t="shared" si="344"/>
        <v>1</v>
      </c>
      <c r="CF301" s="16">
        <f t="shared" si="385"/>
        <v>0</v>
      </c>
      <c r="CG301" s="17">
        <f t="shared" si="386"/>
        <v>0</v>
      </c>
      <c r="CH301" s="16">
        <f t="shared" si="387"/>
        <v>0</v>
      </c>
      <c r="CJ301" s="13">
        <f t="shared" si="412"/>
        <v>1</v>
      </c>
      <c r="CK301" s="13">
        <f t="shared" si="413"/>
        <v>0</v>
      </c>
      <c r="CL301" s="13">
        <f t="shared" si="345"/>
        <v>1</v>
      </c>
      <c r="CM301" s="16">
        <f t="shared" si="388"/>
        <v>0</v>
      </c>
      <c r="CN301" s="17">
        <f t="shared" si="389"/>
        <v>0</v>
      </c>
      <c r="CO301" s="16">
        <f t="shared" si="390"/>
        <v>0</v>
      </c>
      <c r="CQ301" s="16">
        <f t="shared" si="414"/>
        <v>0</v>
      </c>
      <c r="CR301" s="16">
        <f>CQ301-ROUNDDOWN(コマンド生成ツール!$D$25,0)</f>
        <v>0</v>
      </c>
      <c r="CS301" s="16">
        <v>8</v>
      </c>
    </row>
    <row r="302" spans="2:97" x14ac:dyDescent="0.15">
      <c r="B302" s="8">
        <f t="shared" si="415"/>
        <v>269</v>
      </c>
      <c r="C302" s="8">
        <f t="shared" si="346"/>
        <v>2</v>
      </c>
      <c r="D302" s="8">
        <f t="shared" si="347"/>
        <v>69</v>
      </c>
      <c r="E302" s="16">
        <f t="shared" si="348"/>
        <v>9795.5763873689248</v>
      </c>
      <c r="F302" s="13">
        <f t="shared" si="349"/>
        <v>0.28457050118374011</v>
      </c>
      <c r="G302" s="13">
        <f t="shared" si="350"/>
        <v>0.95865511517752566</v>
      </c>
      <c r="H302" s="13">
        <f t="shared" si="351"/>
        <v>-0.83803925971206994</v>
      </c>
      <c r="I302" s="13">
        <f t="shared" si="352"/>
        <v>0.54560993317684914</v>
      </c>
      <c r="K302" s="13">
        <f t="shared" si="353"/>
        <v>1</v>
      </c>
      <c r="L302" s="13">
        <f t="shared" si="354"/>
        <v>0</v>
      </c>
      <c r="M302" s="13">
        <f t="shared" si="416"/>
        <v>1</v>
      </c>
      <c r="N302" s="16">
        <f t="shared" si="391"/>
        <v>0</v>
      </c>
      <c r="O302" s="17">
        <f t="shared" si="355"/>
        <v>0</v>
      </c>
      <c r="P302" s="16">
        <f t="shared" si="356"/>
        <v>0</v>
      </c>
      <c r="R302" s="13">
        <f t="shared" si="392"/>
        <v>1</v>
      </c>
      <c r="S302" s="13">
        <f t="shared" si="393"/>
        <v>0</v>
      </c>
      <c r="T302" s="13">
        <f t="shared" si="357"/>
        <v>1</v>
      </c>
      <c r="U302" s="16">
        <f t="shared" si="358"/>
        <v>0</v>
      </c>
      <c r="V302" s="17">
        <f t="shared" si="359"/>
        <v>0</v>
      </c>
      <c r="W302" s="16">
        <f t="shared" si="360"/>
        <v>0</v>
      </c>
      <c r="Y302" s="13">
        <f t="shared" si="394"/>
        <v>1</v>
      </c>
      <c r="Z302" s="13">
        <f t="shared" si="395"/>
        <v>0</v>
      </c>
      <c r="AA302" s="13">
        <f t="shared" si="336"/>
        <v>1</v>
      </c>
      <c r="AB302" s="16">
        <f t="shared" si="361"/>
        <v>0</v>
      </c>
      <c r="AC302" s="17">
        <f t="shared" si="362"/>
        <v>0</v>
      </c>
      <c r="AD302" s="16">
        <f t="shared" si="363"/>
        <v>0</v>
      </c>
      <c r="AF302" s="13">
        <f t="shared" si="396"/>
        <v>1</v>
      </c>
      <c r="AG302" s="13">
        <f t="shared" si="397"/>
        <v>0</v>
      </c>
      <c r="AH302" s="13">
        <f t="shared" si="337"/>
        <v>1</v>
      </c>
      <c r="AI302" s="16">
        <f t="shared" si="364"/>
        <v>0</v>
      </c>
      <c r="AJ302" s="17">
        <f t="shared" si="365"/>
        <v>0</v>
      </c>
      <c r="AK302" s="16">
        <f t="shared" si="366"/>
        <v>0</v>
      </c>
      <c r="AM302" s="13">
        <f t="shared" si="398"/>
        <v>1</v>
      </c>
      <c r="AN302" s="13">
        <f t="shared" si="399"/>
        <v>0</v>
      </c>
      <c r="AO302" s="13">
        <f t="shared" si="338"/>
        <v>1</v>
      </c>
      <c r="AP302" s="16">
        <f t="shared" si="367"/>
        <v>0</v>
      </c>
      <c r="AQ302" s="17">
        <f t="shared" si="368"/>
        <v>0</v>
      </c>
      <c r="AR302" s="16">
        <f t="shared" si="369"/>
        <v>0</v>
      </c>
      <c r="AT302" s="13">
        <f t="shared" si="400"/>
        <v>1</v>
      </c>
      <c r="AU302" s="13">
        <f t="shared" si="401"/>
        <v>0</v>
      </c>
      <c r="AV302" s="13">
        <f t="shared" si="339"/>
        <v>1</v>
      </c>
      <c r="AW302" s="16">
        <f t="shared" si="370"/>
        <v>0</v>
      </c>
      <c r="AX302" s="17">
        <f t="shared" si="371"/>
        <v>0</v>
      </c>
      <c r="AY302" s="16">
        <f t="shared" si="372"/>
        <v>0</v>
      </c>
      <c r="BA302" s="13">
        <f t="shared" si="402"/>
        <v>1</v>
      </c>
      <c r="BB302" s="13">
        <f t="shared" si="403"/>
        <v>0</v>
      </c>
      <c r="BC302" s="13">
        <f t="shared" si="340"/>
        <v>1</v>
      </c>
      <c r="BD302" s="16">
        <f t="shared" si="373"/>
        <v>0</v>
      </c>
      <c r="BE302" s="17">
        <f t="shared" si="374"/>
        <v>0</v>
      </c>
      <c r="BF302" s="16">
        <f t="shared" si="375"/>
        <v>0</v>
      </c>
      <c r="BH302" s="13">
        <f t="shared" si="404"/>
        <v>1</v>
      </c>
      <c r="BI302" s="13">
        <f t="shared" si="405"/>
        <v>0</v>
      </c>
      <c r="BJ302" s="13">
        <f t="shared" si="341"/>
        <v>1</v>
      </c>
      <c r="BK302" s="16">
        <f t="shared" si="376"/>
        <v>0</v>
      </c>
      <c r="BL302" s="17">
        <f t="shared" si="377"/>
        <v>0</v>
      </c>
      <c r="BM302" s="16">
        <f t="shared" si="378"/>
        <v>0</v>
      </c>
      <c r="BO302" s="13">
        <f t="shared" si="406"/>
        <v>1</v>
      </c>
      <c r="BP302" s="13">
        <f t="shared" si="407"/>
        <v>0</v>
      </c>
      <c r="BQ302" s="13">
        <f t="shared" si="342"/>
        <v>1</v>
      </c>
      <c r="BR302" s="16">
        <f t="shared" si="379"/>
        <v>0</v>
      </c>
      <c r="BS302" s="17">
        <f t="shared" si="380"/>
        <v>0</v>
      </c>
      <c r="BT302" s="16">
        <f t="shared" si="381"/>
        <v>0</v>
      </c>
      <c r="BV302" s="13">
        <f t="shared" si="408"/>
        <v>1</v>
      </c>
      <c r="BW302" s="13">
        <f t="shared" si="409"/>
        <v>0</v>
      </c>
      <c r="BX302" s="13">
        <f t="shared" si="343"/>
        <v>1</v>
      </c>
      <c r="BY302" s="16">
        <f t="shared" si="382"/>
        <v>0</v>
      </c>
      <c r="BZ302" s="17">
        <f t="shared" si="383"/>
        <v>0</v>
      </c>
      <c r="CA302" s="16">
        <f t="shared" si="384"/>
        <v>0</v>
      </c>
      <c r="CC302" s="13">
        <f t="shared" si="410"/>
        <v>1</v>
      </c>
      <c r="CD302" s="13">
        <f t="shared" si="411"/>
        <v>0</v>
      </c>
      <c r="CE302" s="13">
        <f t="shared" si="344"/>
        <v>1</v>
      </c>
      <c r="CF302" s="16">
        <f t="shared" si="385"/>
        <v>0</v>
      </c>
      <c r="CG302" s="17">
        <f t="shared" si="386"/>
        <v>0</v>
      </c>
      <c r="CH302" s="16">
        <f t="shared" si="387"/>
        <v>0</v>
      </c>
      <c r="CJ302" s="13">
        <f t="shared" si="412"/>
        <v>1</v>
      </c>
      <c r="CK302" s="13">
        <f t="shared" si="413"/>
        <v>0</v>
      </c>
      <c r="CL302" s="13">
        <f t="shared" si="345"/>
        <v>1</v>
      </c>
      <c r="CM302" s="16">
        <f t="shared" si="388"/>
        <v>0</v>
      </c>
      <c r="CN302" s="17">
        <f t="shared" si="389"/>
        <v>0</v>
      </c>
      <c r="CO302" s="16">
        <f t="shared" si="390"/>
        <v>0</v>
      </c>
      <c r="CQ302" s="16">
        <f t="shared" si="414"/>
        <v>0</v>
      </c>
      <c r="CR302" s="16">
        <f>CQ302-ROUNDDOWN(コマンド生成ツール!$D$25,0)</f>
        <v>0</v>
      </c>
      <c r="CS302" s="16">
        <v>8</v>
      </c>
    </row>
    <row r="303" spans="2:97" x14ac:dyDescent="0.15">
      <c r="B303" s="8">
        <f t="shared" si="415"/>
        <v>270</v>
      </c>
      <c r="C303" s="8">
        <f t="shared" si="346"/>
        <v>2</v>
      </c>
      <c r="D303" s="8">
        <f t="shared" si="347"/>
        <v>70</v>
      </c>
      <c r="E303" s="16">
        <f t="shared" si="348"/>
        <v>10023.744672545447</v>
      </c>
      <c r="F303" s="13">
        <f t="shared" si="349"/>
        <v>0.25581553771706894</v>
      </c>
      <c r="G303" s="13">
        <f t="shared" si="350"/>
        <v>0.96672561291326453</v>
      </c>
      <c r="H303" s="13">
        <f t="shared" si="351"/>
        <v>-0.86911682132505375</v>
      </c>
      <c r="I303" s="13">
        <f t="shared" si="352"/>
        <v>0.49460686498453954</v>
      </c>
      <c r="K303" s="13">
        <f t="shared" si="353"/>
        <v>1</v>
      </c>
      <c r="L303" s="13">
        <f t="shared" si="354"/>
        <v>0</v>
      </c>
      <c r="M303" s="13">
        <f t="shared" si="416"/>
        <v>1</v>
      </c>
      <c r="N303" s="16">
        <f t="shared" si="391"/>
        <v>0</v>
      </c>
      <c r="O303" s="17">
        <f t="shared" si="355"/>
        <v>0</v>
      </c>
      <c r="P303" s="16">
        <f t="shared" si="356"/>
        <v>0</v>
      </c>
      <c r="R303" s="13">
        <f t="shared" si="392"/>
        <v>1</v>
      </c>
      <c r="S303" s="13">
        <f t="shared" si="393"/>
        <v>0</v>
      </c>
      <c r="T303" s="13">
        <f t="shared" si="357"/>
        <v>1</v>
      </c>
      <c r="U303" s="16">
        <f t="shared" si="358"/>
        <v>0</v>
      </c>
      <c r="V303" s="17">
        <f t="shared" si="359"/>
        <v>0</v>
      </c>
      <c r="W303" s="16">
        <f t="shared" si="360"/>
        <v>0</v>
      </c>
      <c r="Y303" s="13">
        <f t="shared" si="394"/>
        <v>1</v>
      </c>
      <c r="Z303" s="13">
        <f t="shared" si="395"/>
        <v>0</v>
      </c>
      <c r="AA303" s="13">
        <f t="shared" si="336"/>
        <v>1</v>
      </c>
      <c r="AB303" s="16">
        <f t="shared" si="361"/>
        <v>0</v>
      </c>
      <c r="AC303" s="17">
        <f t="shared" si="362"/>
        <v>0</v>
      </c>
      <c r="AD303" s="16">
        <f t="shared" si="363"/>
        <v>0</v>
      </c>
      <c r="AF303" s="13">
        <f t="shared" si="396"/>
        <v>1</v>
      </c>
      <c r="AG303" s="13">
        <f t="shared" si="397"/>
        <v>0</v>
      </c>
      <c r="AH303" s="13">
        <f t="shared" si="337"/>
        <v>1</v>
      </c>
      <c r="AI303" s="16">
        <f t="shared" si="364"/>
        <v>0</v>
      </c>
      <c r="AJ303" s="17">
        <f t="shared" si="365"/>
        <v>0</v>
      </c>
      <c r="AK303" s="16">
        <f t="shared" si="366"/>
        <v>0</v>
      </c>
      <c r="AM303" s="13">
        <f t="shared" si="398"/>
        <v>1</v>
      </c>
      <c r="AN303" s="13">
        <f t="shared" si="399"/>
        <v>0</v>
      </c>
      <c r="AO303" s="13">
        <f t="shared" si="338"/>
        <v>1</v>
      </c>
      <c r="AP303" s="16">
        <f t="shared" si="367"/>
        <v>0</v>
      </c>
      <c r="AQ303" s="17">
        <f t="shared" si="368"/>
        <v>0</v>
      </c>
      <c r="AR303" s="16">
        <f t="shared" si="369"/>
        <v>0</v>
      </c>
      <c r="AT303" s="13">
        <f t="shared" si="400"/>
        <v>1</v>
      </c>
      <c r="AU303" s="13">
        <f t="shared" si="401"/>
        <v>0</v>
      </c>
      <c r="AV303" s="13">
        <f t="shared" si="339"/>
        <v>1</v>
      </c>
      <c r="AW303" s="16">
        <f t="shared" si="370"/>
        <v>0</v>
      </c>
      <c r="AX303" s="17">
        <f t="shared" si="371"/>
        <v>0</v>
      </c>
      <c r="AY303" s="16">
        <f t="shared" si="372"/>
        <v>0</v>
      </c>
      <c r="BA303" s="13">
        <f t="shared" si="402"/>
        <v>1</v>
      </c>
      <c r="BB303" s="13">
        <f t="shared" si="403"/>
        <v>0</v>
      </c>
      <c r="BC303" s="13">
        <f t="shared" si="340"/>
        <v>1</v>
      </c>
      <c r="BD303" s="16">
        <f t="shared" si="373"/>
        <v>0</v>
      </c>
      <c r="BE303" s="17">
        <f t="shared" si="374"/>
        <v>0</v>
      </c>
      <c r="BF303" s="16">
        <f t="shared" si="375"/>
        <v>0</v>
      </c>
      <c r="BH303" s="13">
        <f t="shared" si="404"/>
        <v>1</v>
      </c>
      <c r="BI303" s="13">
        <f t="shared" si="405"/>
        <v>0</v>
      </c>
      <c r="BJ303" s="13">
        <f t="shared" si="341"/>
        <v>1</v>
      </c>
      <c r="BK303" s="16">
        <f t="shared" si="376"/>
        <v>0</v>
      </c>
      <c r="BL303" s="17">
        <f t="shared" si="377"/>
        <v>0</v>
      </c>
      <c r="BM303" s="16">
        <f t="shared" si="378"/>
        <v>0</v>
      </c>
      <c r="BO303" s="13">
        <f t="shared" si="406"/>
        <v>1</v>
      </c>
      <c r="BP303" s="13">
        <f t="shared" si="407"/>
        <v>0</v>
      </c>
      <c r="BQ303" s="13">
        <f t="shared" si="342"/>
        <v>1</v>
      </c>
      <c r="BR303" s="16">
        <f t="shared" si="379"/>
        <v>0</v>
      </c>
      <c r="BS303" s="17">
        <f t="shared" si="380"/>
        <v>0</v>
      </c>
      <c r="BT303" s="16">
        <f t="shared" si="381"/>
        <v>0</v>
      </c>
      <c r="BV303" s="13">
        <f t="shared" si="408"/>
        <v>1</v>
      </c>
      <c r="BW303" s="13">
        <f t="shared" si="409"/>
        <v>0</v>
      </c>
      <c r="BX303" s="13">
        <f t="shared" si="343"/>
        <v>1</v>
      </c>
      <c r="BY303" s="16">
        <f t="shared" si="382"/>
        <v>0</v>
      </c>
      <c r="BZ303" s="17">
        <f t="shared" si="383"/>
        <v>0</v>
      </c>
      <c r="CA303" s="16">
        <f t="shared" si="384"/>
        <v>0</v>
      </c>
      <c r="CC303" s="13">
        <f t="shared" si="410"/>
        <v>1</v>
      </c>
      <c r="CD303" s="13">
        <f t="shared" si="411"/>
        <v>0</v>
      </c>
      <c r="CE303" s="13">
        <f t="shared" si="344"/>
        <v>1</v>
      </c>
      <c r="CF303" s="16">
        <f t="shared" si="385"/>
        <v>0</v>
      </c>
      <c r="CG303" s="17">
        <f t="shared" si="386"/>
        <v>0</v>
      </c>
      <c r="CH303" s="16">
        <f t="shared" si="387"/>
        <v>0</v>
      </c>
      <c r="CJ303" s="13">
        <f t="shared" si="412"/>
        <v>1</v>
      </c>
      <c r="CK303" s="13">
        <f t="shared" si="413"/>
        <v>0</v>
      </c>
      <c r="CL303" s="13">
        <f t="shared" si="345"/>
        <v>1</v>
      </c>
      <c r="CM303" s="16">
        <f t="shared" si="388"/>
        <v>0</v>
      </c>
      <c r="CN303" s="17">
        <f t="shared" si="389"/>
        <v>0</v>
      </c>
      <c r="CO303" s="16">
        <f t="shared" si="390"/>
        <v>0</v>
      </c>
      <c r="CQ303" s="16">
        <f t="shared" si="414"/>
        <v>0</v>
      </c>
      <c r="CR303" s="16">
        <f>CQ303-ROUNDDOWN(コマンド生成ツール!$D$25,0)</f>
        <v>0</v>
      </c>
      <c r="CS303" s="16">
        <v>8</v>
      </c>
    </row>
    <row r="304" spans="2:97" x14ac:dyDescent="0.15">
      <c r="B304" s="8">
        <f t="shared" si="415"/>
        <v>271</v>
      </c>
      <c r="C304" s="8">
        <f t="shared" si="346"/>
        <v>2</v>
      </c>
      <c r="D304" s="8">
        <f t="shared" si="347"/>
        <v>71</v>
      </c>
      <c r="E304" s="16">
        <f t="shared" si="348"/>
        <v>10257.2276798273</v>
      </c>
      <c r="F304" s="13">
        <f t="shared" si="349"/>
        <v>0.2261547754840755</v>
      </c>
      <c r="G304" s="13">
        <f t="shared" si="350"/>
        <v>0.97409138048016186</v>
      </c>
      <c r="H304" s="13">
        <f t="shared" si="351"/>
        <v>-0.89770803505149477</v>
      </c>
      <c r="I304" s="13">
        <f t="shared" si="352"/>
        <v>0.44059083490692835</v>
      </c>
      <c r="K304" s="13">
        <f t="shared" si="353"/>
        <v>1</v>
      </c>
      <c r="L304" s="13">
        <f t="shared" si="354"/>
        <v>0</v>
      </c>
      <c r="M304" s="13">
        <f t="shared" si="416"/>
        <v>1</v>
      </c>
      <c r="N304" s="16">
        <f t="shared" si="391"/>
        <v>0</v>
      </c>
      <c r="O304" s="17">
        <f t="shared" si="355"/>
        <v>0</v>
      </c>
      <c r="P304" s="16">
        <f t="shared" si="356"/>
        <v>0</v>
      </c>
      <c r="R304" s="13">
        <f t="shared" si="392"/>
        <v>1</v>
      </c>
      <c r="S304" s="13">
        <f t="shared" si="393"/>
        <v>0</v>
      </c>
      <c r="T304" s="13">
        <f t="shared" si="357"/>
        <v>1</v>
      </c>
      <c r="U304" s="16">
        <f t="shared" si="358"/>
        <v>0</v>
      </c>
      <c r="V304" s="17">
        <f t="shared" si="359"/>
        <v>0</v>
      </c>
      <c r="W304" s="16">
        <f t="shared" si="360"/>
        <v>0</v>
      </c>
      <c r="Y304" s="13">
        <f t="shared" si="394"/>
        <v>1</v>
      </c>
      <c r="Z304" s="13">
        <f t="shared" si="395"/>
        <v>0</v>
      </c>
      <c r="AA304" s="13">
        <f t="shared" si="336"/>
        <v>1</v>
      </c>
      <c r="AB304" s="16">
        <f t="shared" si="361"/>
        <v>0</v>
      </c>
      <c r="AC304" s="17">
        <f t="shared" si="362"/>
        <v>0</v>
      </c>
      <c r="AD304" s="16">
        <f t="shared" si="363"/>
        <v>0</v>
      </c>
      <c r="AF304" s="13">
        <f t="shared" si="396"/>
        <v>1</v>
      </c>
      <c r="AG304" s="13">
        <f t="shared" si="397"/>
        <v>0</v>
      </c>
      <c r="AH304" s="13">
        <f t="shared" si="337"/>
        <v>1</v>
      </c>
      <c r="AI304" s="16">
        <f t="shared" si="364"/>
        <v>0</v>
      </c>
      <c r="AJ304" s="17">
        <f t="shared" si="365"/>
        <v>0</v>
      </c>
      <c r="AK304" s="16">
        <f t="shared" si="366"/>
        <v>0</v>
      </c>
      <c r="AM304" s="13">
        <f t="shared" si="398"/>
        <v>1</v>
      </c>
      <c r="AN304" s="13">
        <f t="shared" si="399"/>
        <v>0</v>
      </c>
      <c r="AO304" s="13">
        <f t="shared" si="338"/>
        <v>1</v>
      </c>
      <c r="AP304" s="16">
        <f t="shared" si="367"/>
        <v>0</v>
      </c>
      <c r="AQ304" s="17">
        <f t="shared" si="368"/>
        <v>0</v>
      </c>
      <c r="AR304" s="16">
        <f t="shared" si="369"/>
        <v>0</v>
      </c>
      <c r="AT304" s="13">
        <f t="shared" si="400"/>
        <v>1</v>
      </c>
      <c r="AU304" s="13">
        <f t="shared" si="401"/>
        <v>0</v>
      </c>
      <c r="AV304" s="13">
        <f t="shared" si="339"/>
        <v>1</v>
      </c>
      <c r="AW304" s="16">
        <f t="shared" si="370"/>
        <v>0</v>
      </c>
      <c r="AX304" s="17">
        <f t="shared" si="371"/>
        <v>0</v>
      </c>
      <c r="AY304" s="16">
        <f t="shared" si="372"/>
        <v>0</v>
      </c>
      <c r="BA304" s="13">
        <f t="shared" si="402"/>
        <v>1</v>
      </c>
      <c r="BB304" s="13">
        <f t="shared" si="403"/>
        <v>0</v>
      </c>
      <c r="BC304" s="13">
        <f t="shared" si="340"/>
        <v>1</v>
      </c>
      <c r="BD304" s="16">
        <f t="shared" si="373"/>
        <v>0</v>
      </c>
      <c r="BE304" s="17">
        <f t="shared" si="374"/>
        <v>0</v>
      </c>
      <c r="BF304" s="16">
        <f t="shared" si="375"/>
        <v>0</v>
      </c>
      <c r="BH304" s="13">
        <f t="shared" si="404"/>
        <v>1</v>
      </c>
      <c r="BI304" s="13">
        <f t="shared" si="405"/>
        <v>0</v>
      </c>
      <c r="BJ304" s="13">
        <f t="shared" si="341"/>
        <v>1</v>
      </c>
      <c r="BK304" s="16">
        <f t="shared" si="376"/>
        <v>0</v>
      </c>
      <c r="BL304" s="17">
        <f t="shared" si="377"/>
        <v>0</v>
      </c>
      <c r="BM304" s="16">
        <f t="shared" si="378"/>
        <v>0</v>
      </c>
      <c r="BO304" s="13">
        <f t="shared" si="406"/>
        <v>1</v>
      </c>
      <c r="BP304" s="13">
        <f t="shared" si="407"/>
        <v>0</v>
      </c>
      <c r="BQ304" s="13">
        <f t="shared" si="342"/>
        <v>1</v>
      </c>
      <c r="BR304" s="16">
        <f t="shared" si="379"/>
        <v>0</v>
      </c>
      <c r="BS304" s="17">
        <f t="shared" si="380"/>
        <v>0</v>
      </c>
      <c r="BT304" s="16">
        <f t="shared" si="381"/>
        <v>0</v>
      </c>
      <c r="BV304" s="13">
        <f t="shared" si="408"/>
        <v>1</v>
      </c>
      <c r="BW304" s="13">
        <f t="shared" si="409"/>
        <v>0</v>
      </c>
      <c r="BX304" s="13">
        <f t="shared" si="343"/>
        <v>1</v>
      </c>
      <c r="BY304" s="16">
        <f t="shared" si="382"/>
        <v>0</v>
      </c>
      <c r="BZ304" s="17">
        <f t="shared" si="383"/>
        <v>0</v>
      </c>
      <c r="CA304" s="16">
        <f t="shared" si="384"/>
        <v>0</v>
      </c>
      <c r="CC304" s="13">
        <f t="shared" si="410"/>
        <v>1</v>
      </c>
      <c r="CD304" s="13">
        <f t="shared" si="411"/>
        <v>0</v>
      </c>
      <c r="CE304" s="13">
        <f t="shared" si="344"/>
        <v>1</v>
      </c>
      <c r="CF304" s="16">
        <f t="shared" si="385"/>
        <v>0</v>
      </c>
      <c r="CG304" s="17">
        <f t="shared" si="386"/>
        <v>0</v>
      </c>
      <c r="CH304" s="16">
        <f t="shared" si="387"/>
        <v>0</v>
      </c>
      <c r="CJ304" s="13">
        <f t="shared" si="412"/>
        <v>1</v>
      </c>
      <c r="CK304" s="13">
        <f t="shared" si="413"/>
        <v>0</v>
      </c>
      <c r="CL304" s="13">
        <f t="shared" si="345"/>
        <v>1</v>
      </c>
      <c r="CM304" s="16">
        <f t="shared" si="388"/>
        <v>0</v>
      </c>
      <c r="CN304" s="17">
        <f t="shared" si="389"/>
        <v>0</v>
      </c>
      <c r="CO304" s="16">
        <f t="shared" si="390"/>
        <v>0</v>
      </c>
      <c r="CQ304" s="16">
        <f t="shared" si="414"/>
        <v>0</v>
      </c>
      <c r="CR304" s="16">
        <f>CQ304-ROUNDDOWN(コマンド生成ツール!$D$25,0)</f>
        <v>0</v>
      </c>
      <c r="CS304" s="16">
        <v>8</v>
      </c>
    </row>
    <row r="305" spans="2:97" x14ac:dyDescent="0.15">
      <c r="B305" s="8">
        <f t="shared" si="415"/>
        <v>272</v>
      </c>
      <c r="C305" s="8">
        <f t="shared" si="346"/>
        <v>2</v>
      </c>
      <c r="D305" s="8">
        <f t="shared" si="347"/>
        <v>72</v>
      </c>
      <c r="E305" s="16">
        <f t="shared" si="348"/>
        <v>10496.149204995452</v>
      </c>
      <c r="F305" s="13">
        <f t="shared" si="349"/>
        <v>0.1955846795747378</v>
      </c>
      <c r="G305" s="13">
        <f t="shared" si="350"/>
        <v>0.98068681703979643</v>
      </c>
      <c r="H305" s="13">
        <f t="shared" si="351"/>
        <v>-0.92349326623129424</v>
      </c>
      <c r="I305" s="13">
        <f t="shared" si="352"/>
        <v>0.3836146337477962</v>
      </c>
      <c r="K305" s="13">
        <f t="shared" si="353"/>
        <v>1</v>
      </c>
      <c r="L305" s="13">
        <f t="shared" si="354"/>
        <v>0</v>
      </c>
      <c r="M305" s="13">
        <f t="shared" si="416"/>
        <v>1</v>
      </c>
      <c r="N305" s="16">
        <f t="shared" si="391"/>
        <v>0</v>
      </c>
      <c r="O305" s="17">
        <f t="shared" si="355"/>
        <v>0</v>
      </c>
      <c r="P305" s="16">
        <f t="shared" si="356"/>
        <v>0</v>
      </c>
      <c r="R305" s="13">
        <f t="shared" si="392"/>
        <v>1</v>
      </c>
      <c r="S305" s="13">
        <f t="shared" si="393"/>
        <v>0</v>
      </c>
      <c r="T305" s="13">
        <f t="shared" si="357"/>
        <v>1</v>
      </c>
      <c r="U305" s="16">
        <f t="shared" si="358"/>
        <v>0</v>
      </c>
      <c r="V305" s="17">
        <f t="shared" si="359"/>
        <v>0</v>
      </c>
      <c r="W305" s="16">
        <f t="shared" si="360"/>
        <v>0</v>
      </c>
      <c r="Y305" s="13">
        <f t="shared" si="394"/>
        <v>1</v>
      </c>
      <c r="Z305" s="13">
        <f t="shared" si="395"/>
        <v>0</v>
      </c>
      <c r="AA305" s="13">
        <f t="shared" si="336"/>
        <v>1</v>
      </c>
      <c r="AB305" s="16">
        <f t="shared" si="361"/>
        <v>0</v>
      </c>
      <c r="AC305" s="17">
        <f t="shared" si="362"/>
        <v>0</v>
      </c>
      <c r="AD305" s="16">
        <f t="shared" si="363"/>
        <v>0</v>
      </c>
      <c r="AF305" s="13">
        <f t="shared" si="396"/>
        <v>1</v>
      </c>
      <c r="AG305" s="13">
        <f t="shared" si="397"/>
        <v>0</v>
      </c>
      <c r="AH305" s="13">
        <f t="shared" si="337"/>
        <v>1</v>
      </c>
      <c r="AI305" s="16">
        <f t="shared" si="364"/>
        <v>0</v>
      </c>
      <c r="AJ305" s="17">
        <f t="shared" si="365"/>
        <v>0</v>
      </c>
      <c r="AK305" s="16">
        <f t="shared" si="366"/>
        <v>0</v>
      </c>
      <c r="AM305" s="13">
        <f t="shared" si="398"/>
        <v>1</v>
      </c>
      <c r="AN305" s="13">
        <f t="shared" si="399"/>
        <v>0</v>
      </c>
      <c r="AO305" s="13">
        <f t="shared" si="338"/>
        <v>1</v>
      </c>
      <c r="AP305" s="16">
        <f t="shared" si="367"/>
        <v>0</v>
      </c>
      <c r="AQ305" s="17">
        <f t="shared" si="368"/>
        <v>0</v>
      </c>
      <c r="AR305" s="16">
        <f t="shared" si="369"/>
        <v>0</v>
      </c>
      <c r="AT305" s="13">
        <f t="shared" si="400"/>
        <v>1</v>
      </c>
      <c r="AU305" s="13">
        <f t="shared" si="401"/>
        <v>0</v>
      </c>
      <c r="AV305" s="13">
        <f t="shared" si="339"/>
        <v>1</v>
      </c>
      <c r="AW305" s="16">
        <f t="shared" si="370"/>
        <v>0</v>
      </c>
      <c r="AX305" s="17">
        <f t="shared" si="371"/>
        <v>0</v>
      </c>
      <c r="AY305" s="16">
        <f t="shared" si="372"/>
        <v>0</v>
      </c>
      <c r="BA305" s="13">
        <f t="shared" si="402"/>
        <v>1</v>
      </c>
      <c r="BB305" s="13">
        <f t="shared" si="403"/>
        <v>0</v>
      </c>
      <c r="BC305" s="13">
        <f t="shared" si="340"/>
        <v>1</v>
      </c>
      <c r="BD305" s="16">
        <f t="shared" si="373"/>
        <v>0</v>
      </c>
      <c r="BE305" s="17">
        <f t="shared" si="374"/>
        <v>0</v>
      </c>
      <c r="BF305" s="16">
        <f t="shared" si="375"/>
        <v>0</v>
      </c>
      <c r="BH305" s="13">
        <f t="shared" si="404"/>
        <v>1</v>
      </c>
      <c r="BI305" s="13">
        <f t="shared" si="405"/>
        <v>0</v>
      </c>
      <c r="BJ305" s="13">
        <f t="shared" si="341"/>
        <v>1</v>
      </c>
      <c r="BK305" s="16">
        <f t="shared" si="376"/>
        <v>0</v>
      </c>
      <c r="BL305" s="17">
        <f t="shared" si="377"/>
        <v>0</v>
      </c>
      <c r="BM305" s="16">
        <f t="shared" si="378"/>
        <v>0</v>
      </c>
      <c r="BO305" s="13">
        <f t="shared" si="406"/>
        <v>1</v>
      </c>
      <c r="BP305" s="13">
        <f t="shared" si="407"/>
        <v>0</v>
      </c>
      <c r="BQ305" s="13">
        <f t="shared" si="342"/>
        <v>1</v>
      </c>
      <c r="BR305" s="16">
        <f t="shared" si="379"/>
        <v>0</v>
      </c>
      <c r="BS305" s="17">
        <f t="shared" si="380"/>
        <v>0</v>
      </c>
      <c r="BT305" s="16">
        <f t="shared" si="381"/>
        <v>0</v>
      </c>
      <c r="BV305" s="13">
        <f t="shared" si="408"/>
        <v>1</v>
      </c>
      <c r="BW305" s="13">
        <f t="shared" si="409"/>
        <v>0</v>
      </c>
      <c r="BX305" s="13">
        <f t="shared" si="343"/>
        <v>1</v>
      </c>
      <c r="BY305" s="16">
        <f t="shared" si="382"/>
        <v>0</v>
      </c>
      <c r="BZ305" s="17">
        <f t="shared" si="383"/>
        <v>0</v>
      </c>
      <c r="CA305" s="16">
        <f t="shared" si="384"/>
        <v>0</v>
      </c>
      <c r="CC305" s="13">
        <f t="shared" si="410"/>
        <v>1</v>
      </c>
      <c r="CD305" s="13">
        <f t="shared" si="411"/>
        <v>0</v>
      </c>
      <c r="CE305" s="13">
        <f t="shared" si="344"/>
        <v>1</v>
      </c>
      <c r="CF305" s="16">
        <f t="shared" si="385"/>
        <v>0</v>
      </c>
      <c r="CG305" s="17">
        <f t="shared" si="386"/>
        <v>0</v>
      </c>
      <c r="CH305" s="16">
        <f t="shared" si="387"/>
        <v>0</v>
      </c>
      <c r="CJ305" s="13">
        <f t="shared" si="412"/>
        <v>1</v>
      </c>
      <c r="CK305" s="13">
        <f t="shared" si="413"/>
        <v>0</v>
      </c>
      <c r="CL305" s="13">
        <f t="shared" si="345"/>
        <v>1</v>
      </c>
      <c r="CM305" s="16">
        <f t="shared" si="388"/>
        <v>0</v>
      </c>
      <c r="CN305" s="17">
        <f t="shared" si="389"/>
        <v>0</v>
      </c>
      <c r="CO305" s="16">
        <f t="shared" si="390"/>
        <v>0</v>
      </c>
      <c r="CQ305" s="16">
        <f t="shared" si="414"/>
        <v>0</v>
      </c>
      <c r="CR305" s="16">
        <f>CQ305-ROUNDDOWN(コマンド生成ツール!$D$25,0)</f>
        <v>0</v>
      </c>
      <c r="CS305" s="16">
        <v>8</v>
      </c>
    </row>
    <row r="306" spans="2:97" x14ac:dyDescent="0.15">
      <c r="B306" s="8">
        <f t="shared" si="415"/>
        <v>273</v>
      </c>
      <c r="C306" s="8">
        <f t="shared" si="346"/>
        <v>2</v>
      </c>
      <c r="D306" s="8">
        <f t="shared" si="347"/>
        <v>73</v>
      </c>
      <c r="E306" s="16">
        <f t="shared" si="348"/>
        <v>10740.635927405057</v>
      </c>
      <c r="F306" s="13">
        <f t="shared" si="349"/>
        <v>0.16410473296274947</v>
      </c>
      <c r="G306" s="13">
        <f t="shared" si="350"/>
        <v>0.98644292111567444</v>
      </c>
      <c r="H306" s="13">
        <f t="shared" si="351"/>
        <v>-0.94613927323844937</v>
      </c>
      <c r="I306" s="13">
        <f t="shared" si="352"/>
        <v>0.32375990430536461</v>
      </c>
      <c r="K306" s="13">
        <f t="shared" si="353"/>
        <v>1</v>
      </c>
      <c r="L306" s="13">
        <f t="shared" si="354"/>
        <v>0</v>
      </c>
      <c r="M306" s="13">
        <f t="shared" si="416"/>
        <v>1</v>
      </c>
      <c r="N306" s="16">
        <f t="shared" si="391"/>
        <v>0</v>
      </c>
      <c r="O306" s="17">
        <f t="shared" si="355"/>
        <v>0</v>
      </c>
      <c r="P306" s="16">
        <f t="shared" si="356"/>
        <v>0</v>
      </c>
      <c r="R306" s="13">
        <f t="shared" si="392"/>
        <v>1</v>
      </c>
      <c r="S306" s="13">
        <f t="shared" si="393"/>
        <v>0</v>
      </c>
      <c r="T306" s="13">
        <f t="shared" si="357"/>
        <v>1</v>
      </c>
      <c r="U306" s="16">
        <f t="shared" si="358"/>
        <v>0</v>
      </c>
      <c r="V306" s="17">
        <f t="shared" si="359"/>
        <v>0</v>
      </c>
      <c r="W306" s="16">
        <f t="shared" si="360"/>
        <v>0</v>
      </c>
      <c r="Y306" s="13">
        <f t="shared" si="394"/>
        <v>1</v>
      </c>
      <c r="Z306" s="13">
        <f t="shared" si="395"/>
        <v>0</v>
      </c>
      <c r="AA306" s="13">
        <f t="shared" si="336"/>
        <v>1</v>
      </c>
      <c r="AB306" s="16">
        <f t="shared" si="361"/>
        <v>0</v>
      </c>
      <c r="AC306" s="17">
        <f t="shared" si="362"/>
        <v>0</v>
      </c>
      <c r="AD306" s="16">
        <f t="shared" si="363"/>
        <v>0</v>
      </c>
      <c r="AF306" s="13">
        <f t="shared" si="396"/>
        <v>1</v>
      </c>
      <c r="AG306" s="13">
        <f t="shared" si="397"/>
        <v>0</v>
      </c>
      <c r="AH306" s="13">
        <f t="shared" si="337"/>
        <v>1</v>
      </c>
      <c r="AI306" s="16">
        <f t="shared" si="364"/>
        <v>0</v>
      </c>
      <c r="AJ306" s="17">
        <f t="shared" si="365"/>
        <v>0</v>
      </c>
      <c r="AK306" s="16">
        <f t="shared" si="366"/>
        <v>0</v>
      </c>
      <c r="AM306" s="13">
        <f t="shared" si="398"/>
        <v>1</v>
      </c>
      <c r="AN306" s="13">
        <f t="shared" si="399"/>
        <v>0</v>
      </c>
      <c r="AO306" s="13">
        <f t="shared" si="338"/>
        <v>1</v>
      </c>
      <c r="AP306" s="16">
        <f t="shared" si="367"/>
        <v>0</v>
      </c>
      <c r="AQ306" s="17">
        <f t="shared" si="368"/>
        <v>0</v>
      </c>
      <c r="AR306" s="16">
        <f t="shared" si="369"/>
        <v>0</v>
      </c>
      <c r="AT306" s="13">
        <f t="shared" si="400"/>
        <v>1</v>
      </c>
      <c r="AU306" s="13">
        <f t="shared" si="401"/>
        <v>0</v>
      </c>
      <c r="AV306" s="13">
        <f t="shared" si="339"/>
        <v>1</v>
      </c>
      <c r="AW306" s="16">
        <f t="shared" si="370"/>
        <v>0</v>
      </c>
      <c r="AX306" s="17">
        <f t="shared" si="371"/>
        <v>0</v>
      </c>
      <c r="AY306" s="16">
        <f t="shared" si="372"/>
        <v>0</v>
      </c>
      <c r="BA306" s="13">
        <f t="shared" si="402"/>
        <v>1</v>
      </c>
      <c r="BB306" s="13">
        <f t="shared" si="403"/>
        <v>0</v>
      </c>
      <c r="BC306" s="13">
        <f t="shared" si="340"/>
        <v>1</v>
      </c>
      <c r="BD306" s="16">
        <f t="shared" si="373"/>
        <v>0</v>
      </c>
      <c r="BE306" s="17">
        <f t="shared" si="374"/>
        <v>0</v>
      </c>
      <c r="BF306" s="16">
        <f t="shared" si="375"/>
        <v>0</v>
      </c>
      <c r="BH306" s="13">
        <f t="shared" si="404"/>
        <v>1</v>
      </c>
      <c r="BI306" s="13">
        <f t="shared" si="405"/>
        <v>0</v>
      </c>
      <c r="BJ306" s="13">
        <f t="shared" si="341"/>
        <v>1</v>
      </c>
      <c r="BK306" s="16">
        <f t="shared" si="376"/>
        <v>0</v>
      </c>
      <c r="BL306" s="17">
        <f t="shared" si="377"/>
        <v>0</v>
      </c>
      <c r="BM306" s="16">
        <f t="shared" si="378"/>
        <v>0</v>
      </c>
      <c r="BO306" s="13">
        <f t="shared" si="406"/>
        <v>1</v>
      </c>
      <c r="BP306" s="13">
        <f t="shared" si="407"/>
        <v>0</v>
      </c>
      <c r="BQ306" s="13">
        <f t="shared" si="342"/>
        <v>1</v>
      </c>
      <c r="BR306" s="16">
        <f t="shared" si="379"/>
        <v>0</v>
      </c>
      <c r="BS306" s="17">
        <f t="shared" si="380"/>
        <v>0</v>
      </c>
      <c r="BT306" s="16">
        <f t="shared" si="381"/>
        <v>0</v>
      </c>
      <c r="BV306" s="13">
        <f t="shared" si="408"/>
        <v>1</v>
      </c>
      <c r="BW306" s="13">
        <f t="shared" si="409"/>
        <v>0</v>
      </c>
      <c r="BX306" s="13">
        <f t="shared" si="343"/>
        <v>1</v>
      </c>
      <c r="BY306" s="16">
        <f t="shared" si="382"/>
        <v>0</v>
      </c>
      <c r="BZ306" s="17">
        <f t="shared" si="383"/>
        <v>0</v>
      </c>
      <c r="CA306" s="16">
        <f t="shared" si="384"/>
        <v>0</v>
      </c>
      <c r="CC306" s="13">
        <f t="shared" si="410"/>
        <v>1</v>
      </c>
      <c r="CD306" s="13">
        <f t="shared" si="411"/>
        <v>0</v>
      </c>
      <c r="CE306" s="13">
        <f t="shared" si="344"/>
        <v>1</v>
      </c>
      <c r="CF306" s="16">
        <f t="shared" si="385"/>
        <v>0</v>
      </c>
      <c r="CG306" s="17">
        <f t="shared" si="386"/>
        <v>0</v>
      </c>
      <c r="CH306" s="16">
        <f t="shared" si="387"/>
        <v>0</v>
      </c>
      <c r="CJ306" s="13">
        <f t="shared" si="412"/>
        <v>1</v>
      </c>
      <c r="CK306" s="13">
        <f t="shared" si="413"/>
        <v>0</v>
      </c>
      <c r="CL306" s="13">
        <f t="shared" si="345"/>
        <v>1</v>
      </c>
      <c r="CM306" s="16">
        <f t="shared" si="388"/>
        <v>0</v>
      </c>
      <c r="CN306" s="17">
        <f t="shared" si="389"/>
        <v>0</v>
      </c>
      <c r="CO306" s="16">
        <f t="shared" si="390"/>
        <v>0</v>
      </c>
      <c r="CQ306" s="16">
        <f t="shared" si="414"/>
        <v>0</v>
      </c>
      <c r="CR306" s="16">
        <f>CQ306-ROUNDDOWN(コマンド生成ツール!$D$25,0)</f>
        <v>0</v>
      </c>
      <c r="CS306" s="16">
        <v>8</v>
      </c>
    </row>
    <row r="307" spans="2:97" x14ac:dyDescent="0.15">
      <c r="B307" s="8">
        <f t="shared" si="415"/>
        <v>274</v>
      </c>
      <c r="C307" s="8">
        <f t="shared" si="346"/>
        <v>2</v>
      </c>
      <c r="D307" s="8">
        <f t="shared" si="347"/>
        <v>74</v>
      </c>
      <c r="E307" s="16">
        <f t="shared" si="348"/>
        <v>10990.817477152492</v>
      </c>
      <c r="F307" s="13">
        <f t="shared" si="349"/>
        <v>0.1317178038861446</v>
      </c>
      <c r="G307" s="13">
        <f t="shared" si="350"/>
        <v>0.99128725409913909</v>
      </c>
      <c r="H307" s="13">
        <f t="shared" si="351"/>
        <v>-0.96530084027882235</v>
      </c>
      <c r="I307" s="13">
        <f t="shared" si="352"/>
        <v>0.26114036026053039</v>
      </c>
      <c r="K307" s="13">
        <f t="shared" si="353"/>
        <v>1</v>
      </c>
      <c r="L307" s="13">
        <f t="shared" si="354"/>
        <v>0</v>
      </c>
      <c r="M307" s="13">
        <f t="shared" si="416"/>
        <v>1</v>
      </c>
      <c r="N307" s="16">
        <f t="shared" si="391"/>
        <v>0</v>
      </c>
      <c r="O307" s="17">
        <f t="shared" si="355"/>
        <v>0</v>
      </c>
      <c r="P307" s="16">
        <f t="shared" si="356"/>
        <v>0</v>
      </c>
      <c r="R307" s="13">
        <f t="shared" si="392"/>
        <v>1</v>
      </c>
      <c r="S307" s="13">
        <f t="shared" si="393"/>
        <v>0</v>
      </c>
      <c r="T307" s="13">
        <f t="shared" si="357"/>
        <v>1</v>
      </c>
      <c r="U307" s="16">
        <f t="shared" si="358"/>
        <v>0</v>
      </c>
      <c r="V307" s="17">
        <f t="shared" si="359"/>
        <v>0</v>
      </c>
      <c r="W307" s="16">
        <f t="shared" si="360"/>
        <v>0</v>
      </c>
      <c r="Y307" s="13">
        <f t="shared" si="394"/>
        <v>1</v>
      </c>
      <c r="Z307" s="13">
        <f t="shared" si="395"/>
        <v>0</v>
      </c>
      <c r="AA307" s="13">
        <f t="shared" si="336"/>
        <v>1</v>
      </c>
      <c r="AB307" s="16">
        <f t="shared" si="361"/>
        <v>0</v>
      </c>
      <c r="AC307" s="17">
        <f t="shared" si="362"/>
        <v>0</v>
      </c>
      <c r="AD307" s="16">
        <f t="shared" si="363"/>
        <v>0</v>
      </c>
      <c r="AF307" s="13">
        <f t="shared" si="396"/>
        <v>1</v>
      </c>
      <c r="AG307" s="13">
        <f t="shared" si="397"/>
        <v>0</v>
      </c>
      <c r="AH307" s="13">
        <f t="shared" si="337"/>
        <v>1</v>
      </c>
      <c r="AI307" s="16">
        <f t="shared" si="364"/>
        <v>0</v>
      </c>
      <c r="AJ307" s="17">
        <f t="shared" si="365"/>
        <v>0</v>
      </c>
      <c r="AK307" s="16">
        <f t="shared" si="366"/>
        <v>0</v>
      </c>
      <c r="AM307" s="13">
        <f t="shared" si="398"/>
        <v>1</v>
      </c>
      <c r="AN307" s="13">
        <f t="shared" si="399"/>
        <v>0</v>
      </c>
      <c r="AO307" s="13">
        <f t="shared" si="338"/>
        <v>1</v>
      </c>
      <c r="AP307" s="16">
        <f t="shared" si="367"/>
        <v>0</v>
      </c>
      <c r="AQ307" s="17">
        <f t="shared" si="368"/>
        <v>0</v>
      </c>
      <c r="AR307" s="16">
        <f t="shared" si="369"/>
        <v>0</v>
      </c>
      <c r="AT307" s="13">
        <f t="shared" si="400"/>
        <v>1</v>
      </c>
      <c r="AU307" s="13">
        <f t="shared" si="401"/>
        <v>0</v>
      </c>
      <c r="AV307" s="13">
        <f t="shared" si="339"/>
        <v>1</v>
      </c>
      <c r="AW307" s="16">
        <f t="shared" si="370"/>
        <v>0</v>
      </c>
      <c r="AX307" s="17">
        <f t="shared" si="371"/>
        <v>0</v>
      </c>
      <c r="AY307" s="16">
        <f t="shared" si="372"/>
        <v>0</v>
      </c>
      <c r="BA307" s="13">
        <f t="shared" si="402"/>
        <v>1</v>
      </c>
      <c r="BB307" s="13">
        <f t="shared" si="403"/>
        <v>0</v>
      </c>
      <c r="BC307" s="13">
        <f t="shared" si="340"/>
        <v>1</v>
      </c>
      <c r="BD307" s="16">
        <f t="shared" si="373"/>
        <v>0</v>
      </c>
      <c r="BE307" s="17">
        <f t="shared" si="374"/>
        <v>0</v>
      </c>
      <c r="BF307" s="16">
        <f t="shared" si="375"/>
        <v>0</v>
      </c>
      <c r="BH307" s="13">
        <f t="shared" si="404"/>
        <v>1</v>
      </c>
      <c r="BI307" s="13">
        <f t="shared" si="405"/>
        <v>0</v>
      </c>
      <c r="BJ307" s="13">
        <f t="shared" si="341"/>
        <v>1</v>
      </c>
      <c r="BK307" s="16">
        <f t="shared" si="376"/>
        <v>0</v>
      </c>
      <c r="BL307" s="17">
        <f t="shared" si="377"/>
        <v>0</v>
      </c>
      <c r="BM307" s="16">
        <f t="shared" si="378"/>
        <v>0</v>
      </c>
      <c r="BO307" s="13">
        <f t="shared" si="406"/>
        <v>1</v>
      </c>
      <c r="BP307" s="13">
        <f t="shared" si="407"/>
        <v>0</v>
      </c>
      <c r="BQ307" s="13">
        <f t="shared" si="342"/>
        <v>1</v>
      </c>
      <c r="BR307" s="16">
        <f t="shared" si="379"/>
        <v>0</v>
      </c>
      <c r="BS307" s="17">
        <f t="shared" si="380"/>
        <v>0</v>
      </c>
      <c r="BT307" s="16">
        <f t="shared" si="381"/>
        <v>0</v>
      </c>
      <c r="BV307" s="13">
        <f t="shared" si="408"/>
        <v>1</v>
      </c>
      <c r="BW307" s="13">
        <f t="shared" si="409"/>
        <v>0</v>
      </c>
      <c r="BX307" s="13">
        <f t="shared" si="343"/>
        <v>1</v>
      </c>
      <c r="BY307" s="16">
        <f t="shared" si="382"/>
        <v>0</v>
      </c>
      <c r="BZ307" s="17">
        <f t="shared" si="383"/>
        <v>0</v>
      </c>
      <c r="CA307" s="16">
        <f t="shared" si="384"/>
        <v>0</v>
      </c>
      <c r="CC307" s="13">
        <f t="shared" si="410"/>
        <v>1</v>
      </c>
      <c r="CD307" s="13">
        <f t="shared" si="411"/>
        <v>0</v>
      </c>
      <c r="CE307" s="13">
        <f t="shared" si="344"/>
        <v>1</v>
      </c>
      <c r="CF307" s="16">
        <f t="shared" si="385"/>
        <v>0</v>
      </c>
      <c r="CG307" s="17">
        <f t="shared" si="386"/>
        <v>0</v>
      </c>
      <c r="CH307" s="16">
        <f t="shared" si="387"/>
        <v>0</v>
      </c>
      <c r="CJ307" s="13">
        <f t="shared" si="412"/>
        <v>1</v>
      </c>
      <c r="CK307" s="13">
        <f t="shared" si="413"/>
        <v>0</v>
      </c>
      <c r="CL307" s="13">
        <f t="shared" si="345"/>
        <v>1</v>
      </c>
      <c r="CM307" s="16">
        <f t="shared" si="388"/>
        <v>0</v>
      </c>
      <c r="CN307" s="17">
        <f t="shared" si="389"/>
        <v>0</v>
      </c>
      <c r="CO307" s="16">
        <f t="shared" si="390"/>
        <v>0</v>
      </c>
      <c r="CQ307" s="16">
        <f t="shared" si="414"/>
        <v>0</v>
      </c>
      <c r="CR307" s="16">
        <f>CQ307-ROUNDDOWN(コマンド生成ツール!$D$25,0)</f>
        <v>0</v>
      </c>
      <c r="CS307" s="16">
        <v>8</v>
      </c>
    </row>
    <row r="308" spans="2:97" x14ac:dyDescent="0.15">
      <c r="B308" s="8">
        <f t="shared" si="415"/>
        <v>275</v>
      </c>
      <c r="C308" s="8">
        <f t="shared" si="346"/>
        <v>2</v>
      </c>
      <c r="D308" s="8">
        <f t="shared" si="347"/>
        <v>75</v>
      </c>
      <c r="E308" s="16">
        <f t="shared" si="348"/>
        <v>11246.826503806984</v>
      </c>
      <c r="F308" s="13">
        <f t="shared" si="349"/>
        <v>9.8430541229600696E-2</v>
      </c>
      <c r="G308" s="13">
        <f t="shared" si="350"/>
        <v>0.99514392353731829</v>
      </c>
      <c r="H308" s="13">
        <f t="shared" si="351"/>
        <v>-0.98062285710649577</v>
      </c>
      <c r="I308" s="13">
        <f t="shared" si="352"/>
        <v>0.19590510999025321</v>
      </c>
      <c r="K308" s="13">
        <f t="shared" si="353"/>
        <v>1</v>
      </c>
      <c r="L308" s="13">
        <f t="shared" si="354"/>
        <v>0</v>
      </c>
      <c r="M308" s="13">
        <f t="shared" si="416"/>
        <v>1</v>
      </c>
      <c r="N308" s="16">
        <f t="shared" si="391"/>
        <v>0</v>
      </c>
      <c r="O308" s="17">
        <f t="shared" si="355"/>
        <v>0</v>
      </c>
      <c r="P308" s="16">
        <f t="shared" si="356"/>
        <v>0</v>
      </c>
      <c r="R308" s="13">
        <f t="shared" si="392"/>
        <v>1</v>
      </c>
      <c r="S308" s="13">
        <f t="shared" si="393"/>
        <v>0</v>
      </c>
      <c r="T308" s="13">
        <f t="shared" si="357"/>
        <v>1</v>
      </c>
      <c r="U308" s="16">
        <f t="shared" si="358"/>
        <v>0</v>
      </c>
      <c r="V308" s="17">
        <f t="shared" si="359"/>
        <v>0</v>
      </c>
      <c r="W308" s="16">
        <f t="shared" si="360"/>
        <v>0</v>
      </c>
      <c r="Y308" s="13">
        <f t="shared" si="394"/>
        <v>1</v>
      </c>
      <c r="Z308" s="13">
        <f t="shared" si="395"/>
        <v>0</v>
      </c>
      <c r="AA308" s="13">
        <f t="shared" si="336"/>
        <v>1</v>
      </c>
      <c r="AB308" s="16">
        <f t="shared" si="361"/>
        <v>0</v>
      </c>
      <c r="AC308" s="17">
        <f t="shared" si="362"/>
        <v>0</v>
      </c>
      <c r="AD308" s="16">
        <f t="shared" si="363"/>
        <v>0</v>
      </c>
      <c r="AF308" s="13">
        <f t="shared" si="396"/>
        <v>1</v>
      </c>
      <c r="AG308" s="13">
        <f t="shared" si="397"/>
        <v>0</v>
      </c>
      <c r="AH308" s="13">
        <f t="shared" si="337"/>
        <v>1</v>
      </c>
      <c r="AI308" s="16">
        <f t="shared" si="364"/>
        <v>0</v>
      </c>
      <c r="AJ308" s="17">
        <f t="shared" si="365"/>
        <v>0</v>
      </c>
      <c r="AK308" s="16">
        <f t="shared" si="366"/>
        <v>0</v>
      </c>
      <c r="AM308" s="13">
        <f t="shared" si="398"/>
        <v>1</v>
      </c>
      <c r="AN308" s="13">
        <f t="shared" si="399"/>
        <v>0</v>
      </c>
      <c r="AO308" s="13">
        <f t="shared" si="338"/>
        <v>1</v>
      </c>
      <c r="AP308" s="16">
        <f t="shared" si="367"/>
        <v>0</v>
      </c>
      <c r="AQ308" s="17">
        <f t="shared" si="368"/>
        <v>0</v>
      </c>
      <c r="AR308" s="16">
        <f t="shared" si="369"/>
        <v>0</v>
      </c>
      <c r="AT308" s="13">
        <f t="shared" si="400"/>
        <v>1</v>
      </c>
      <c r="AU308" s="13">
        <f t="shared" si="401"/>
        <v>0</v>
      </c>
      <c r="AV308" s="13">
        <f t="shared" si="339"/>
        <v>1</v>
      </c>
      <c r="AW308" s="16">
        <f t="shared" si="370"/>
        <v>0</v>
      </c>
      <c r="AX308" s="17">
        <f t="shared" si="371"/>
        <v>0</v>
      </c>
      <c r="AY308" s="16">
        <f t="shared" si="372"/>
        <v>0</v>
      </c>
      <c r="BA308" s="13">
        <f t="shared" si="402"/>
        <v>1</v>
      </c>
      <c r="BB308" s="13">
        <f t="shared" si="403"/>
        <v>0</v>
      </c>
      <c r="BC308" s="13">
        <f t="shared" si="340"/>
        <v>1</v>
      </c>
      <c r="BD308" s="16">
        <f t="shared" si="373"/>
        <v>0</v>
      </c>
      <c r="BE308" s="17">
        <f t="shared" si="374"/>
        <v>0</v>
      </c>
      <c r="BF308" s="16">
        <f t="shared" si="375"/>
        <v>0</v>
      </c>
      <c r="BH308" s="13">
        <f t="shared" si="404"/>
        <v>1</v>
      </c>
      <c r="BI308" s="13">
        <f t="shared" si="405"/>
        <v>0</v>
      </c>
      <c r="BJ308" s="13">
        <f t="shared" si="341"/>
        <v>1</v>
      </c>
      <c r="BK308" s="16">
        <f t="shared" si="376"/>
        <v>0</v>
      </c>
      <c r="BL308" s="17">
        <f t="shared" si="377"/>
        <v>0</v>
      </c>
      <c r="BM308" s="16">
        <f t="shared" si="378"/>
        <v>0</v>
      </c>
      <c r="BO308" s="13">
        <f t="shared" si="406"/>
        <v>1</v>
      </c>
      <c r="BP308" s="13">
        <f t="shared" si="407"/>
        <v>0</v>
      </c>
      <c r="BQ308" s="13">
        <f t="shared" si="342"/>
        <v>1</v>
      </c>
      <c r="BR308" s="16">
        <f t="shared" si="379"/>
        <v>0</v>
      </c>
      <c r="BS308" s="17">
        <f t="shared" si="380"/>
        <v>0</v>
      </c>
      <c r="BT308" s="16">
        <f t="shared" si="381"/>
        <v>0</v>
      </c>
      <c r="BV308" s="13">
        <f t="shared" si="408"/>
        <v>1</v>
      </c>
      <c r="BW308" s="13">
        <f t="shared" si="409"/>
        <v>0</v>
      </c>
      <c r="BX308" s="13">
        <f t="shared" si="343"/>
        <v>1</v>
      </c>
      <c r="BY308" s="16">
        <f t="shared" si="382"/>
        <v>0</v>
      </c>
      <c r="BZ308" s="17">
        <f t="shared" si="383"/>
        <v>0</v>
      </c>
      <c r="CA308" s="16">
        <f t="shared" si="384"/>
        <v>0</v>
      </c>
      <c r="CC308" s="13">
        <f t="shared" si="410"/>
        <v>1</v>
      </c>
      <c r="CD308" s="13">
        <f t="shared" si="411"/>
        <v>0</v>
      </c>
      <c r="CE308" s="13">
        <f t="shared" si="344"/>
        <v>1</v>
      </c>
      <c r="CF308" s="16">
        <f t="shared" si="385"/>
        <v>0</v>
      </c>
      <c r="CG308" s="17">
        <f t="shared" si="386"/>
        <v>0</v>
      </c>
      <c r="CH308" s="16">
        <f t="shared" si="387"/>
        <v>0</v>
      </c>
      <c r="CJ308" s="13">
        <f t="shared" si="412"/>
        <v>1</v>
      </c>
      <c r="CK308" s="13">
        <f t="shared" si="413"/>
        <v>0</v>
      </c>
      <c r="CL308" s="13">
        <f t="shared" si="345"/>
        <v>1</v>
      </c>
      <c r="CM308" s="16">
        <f t="shared" si="388"/>
        <v>0</v>
      </c>
      <c r="CN308" s="17">
        <f t="shared" si="389"/>
        <v>0</v>
      </c>
      <c r="CO308" s="16">
        <f t="shared" si="390"/>
        <v>0</v>
      </c>
      <c r="CQ308" s="16">
        <f t="shared" si="414"/>
        <v>0</v>
      </c>
      <c r="CR308" s="16">
        <f>CQ308-ROUNDDOWN(コマンド生成ツール!$D$25,0)</f>
        <v>0</v>
      </c>
      <c r="CS308" s="16">
        <v>8</v>
      </c>
    </row>
    <row r="309" spans="2:97" x14ac:dyDescent="0.15">
      <c r="B309" s="8">
        <f t="shared" si="415"/>
        <v>276</v>
      </c>
      <c r="C309" s="8">
        <f t="shared" si="346"/>
        <v>2</v>
      </c>
      <c r="D309" s="8">
        <f t="shared" si="347"/>
        <v>76</v>
      </c>
      <c r="E309" s="16">
        <f t="shared" si="348"/>
        <v>11508.798746743143</v>
      </c>
      <c r="F309" s="13">
        <f t="shared" si="349"/>
        <v>6.4253798841207396E-2</v>
      </c>
      <c r="G309" s="13">
        <f t="shared" si="350"/>
        <v>0.9979335896413517</v>
      </c>
      <c r="H309" s="13">
        <f t="shared" si="351"/>
        <v>-0.99174289866894727</v>
      </c>
      <c r="I309" s="13">
        <f t="shared" si="352"/>
        <v>0.12824204825139884</v>
      </c>
      <c r="K309" s="13">
        <f t="shared" si="353"/>
        <v>1</v>
      </c>
      <c r="L309" s="13">
        <f t="shared" si="354"/>
        <v>0</v>
      </c>
      <c r="M309" s="13">
        <f t="shared" si="416"/>
        <v>1</v>
      </c>
      <c r="N309" s="16">
        <f t="shared" si="391"/>
        <v>0</v>
      </c>
      <c r="O309" s="17">
        <f t="shared" si="355"/>
        <v>0</v>
      </c>
      <c r="P309" s="16">
        <f t="shared" si="356"/>
        <v>0</v>
      </c>
      <c r="R309" s="13">
        <f t="shared" si="392"/>
        <v>1</v>
      </c>
      <c r="S309" s="13">
        <f t="shared" si="393"/>
        <v>0</v>
      </c>
      <c r="T309" s="13">
        <f t="shared" si="357"/>
        <v>1</v>
      </c>
      <c r="U309" s="16">
        <f t="shared" si="358"/>
        <v>0</v>
      </c>
      <c r="V309" s="17">
        <f t="shared" si="359"/>
        <v>0</v>
      </c>
      <c r="W309" s="16">
        <f t="shared" si="360"/>
        <v>0</v>
      </c>
      <c r="Y309" s="13">
        <f t="shared" si="394"/>
        <v>1</v>
      </c>
      <c r="Z309" s="13">
        <f t="shared" si="395"/>
        <v>0</v>
      </c>
      <c r="AA309" s="13">
        <f t="shared" si="336"/>
        <v>1</v>
      </c>
      <c r="AB309" s="16">
        <f t="shared" si="361"/>
        <v>0</v>
      </c>
      <c r="AC309" s="17">
        <f t="shared" si="362"/>
        <v>0</v>
      </c>
      <c r="AD309" s="16">
        <f t="shared" si="363"/>
        <v>0</v>
      </c>
      <c r="AF309" s="13">
        <f t="shared" si="396"/>
        <v>1</v>
      </c>
      <c r="AG309" s="13">
        <f t="shared" si="397"/>
        <v>0</v>
      </c>
      <c r="AH309" s="13">
        <f t="shared" si="337"/>
        <v>1</v>
      </c>
      <c r="AI309" s="16">
        <f t="shared" si="364"/>
        <v>0</v>
      </c>
      <c r="AJ309" s="17">
        <f t="shared" si="365"/>
        <v>0</v>
      </c>
      <c r="AK309" s="16">
        <f t="shared" si="366"/>
        <v>0</v>
      </c>
      <c r="AM309" s="13">
        <f t="shared" si="398"/>
        <v>1</v>
      </c>
      <c r="AN309" s="13">
        <f t="shared" si="399"/>
        <v>0</v>
      </c>
      <c r="AO309" s="13">
        <f t="shared" si="338"/>
        <v>1</v>
      </c>
      <c r="AP309" s="16">
        <f t="shared" si="367"/>
        <v>0</v>
      </c>
      <c r="AQ309" s="17">
        <f t="shared" si="368"/>
        <v>0</v>
      </c>
      <c r="AR309" s="16">
        <f t="shared" si="369"/>
        <v>0</v>
      </c>
      <c r="AT309" s="13">
        <f t="shared" si="400"/>
        <v>1</v>
      </c>
      <c r="AU309" s="13">
        <f t="shared" si="401"/>
        <v>0</v>
      </c>
      <c r="AV309" s="13">
        <f t="shared" si="339"/>
        <v>1</v>
      </c>
      <c r="AW309" s="16">
        <f t="shared" si="370"/>
        <v>0</v>
      </c>
      <c r="AX309" s="17">
        <f t="shared" si="371"/>
        <v>0</v>
      </c>
      <c r="AY309" s="16">
        <f t="shared" si="372"/>
        <v>0</v>
      </c>
      <c r="BA309" s="13">
        <f t="shared" si="402"/>
        <v>1</v>
      </c>
      <c r="BB309" s="13">
        <f t="shared" si="403"/>
        <v>0</v>
      </c>
      <c r="BC309" s="13">
        <f t="shared" si="340"/>
        <v>1</v>
      </c>
      <c r="BD309" s="16">
        <f t="shared" si="373"/>
        <v>0</v>
      </c>
      <c r="BE309" s="17">
        <f t="shared" si="374"/>
        <v>0</v>
      </c>
      <c r="BF309" s="16">
        <f t="shared" si="375"/>
        <v>0</v>
      </c>
      <c r="BH309" s="13">
        <f t="shared" si="404"/>
        <v>1</v>
      </c>
      <c r="BI309" s="13">
        <f t="shared" si="405"/>
        <v>0</v>
      </c>
      <c r="BJ309" s="13">
        <f t="shared" si="341"/>
        <v>1</v>
      </c>
      <c r="BK309" s="16">
        <f t="shared" si="376"/>
        <v>0</v>
      </c>
      <c r="BL309" s="17">
        <f t="shared" si="377"/>
        <v>0</v>
      </c>
      <c r="BM309" s="16">
        <f t="shared" si="378"/>
        <v>0</v>
      </c>
      <c r="BO309" s="13">
        <f t="shared" si="406"/>
        <v>1</v>
      </c>
      <c r="BP309" s="13">
        <f t="shared" si="407"/>
        <v>0</v>
      </c>
      <c r="BQ309" s="13">
        <f t="shared" si="342"/>
        <v>1</v>
      </c>
      <c r="BR309" s="16">
        <f t="shared" si="379"/>
        <v>0</v>
      </c>
      <c r="BS309" s="17">
        <f t="shared" si="380"/>
        <v>0</v>
      </c>
      <c r="BT309" s="16">
        <f t="shared" si="381"/>
        <v>0</v>
      </c>
      <c r="BV309" s="13">
        <f t="shared" si="408"/>
        <v>1</v>
      </c>
      <c r="BW309" s="13">
        <f t="shared" si="409"/>
        <v>0</v>
      </c>
      <c r="BX309" s="13">
        <f t="shared" si="343"/>
        <v>1</v>
      </c>
      <c r="BY309" s="16">
        <f t="shared" si="382"/>
        <v>0</v>
      </c>
      <c r="BZ309" s="17">
        <f t="shared" si="383"/>
        <v>0</v>
      </c>
      <c r="CA309" s="16">
        <f t="shared" si="384"/>
        <v>0</v>
      </c>
      <c r="CC309" s="13">
        <f t="shared" si="410"/>
        <v>1</v>
      </c>
      <c r="CD309" s="13">
        <f t="shared" si="411"/>
        <v>0</v>
      </c>
      <c r="CE309" s="13">
        <f t="shared" si="344"/>
        <v>1</v>
      </c>
      <c r="CF309" s="16">
        <f t="shared" si="385"/>
        <v>0</v>
      </c>
      <c r="CG309" s="17">
        <f t="shared" si="386"/>
        <v>0</v>
      </c>
      <c r="CH309" s="16">
        <f t="shared" si="387"/>
        <v>0</v>
      </c>
      <c r="CJ309" s="13">
        <f t="shared" si="412"/>
        <v>1</v>
      </c>
      <c r="CK309" s="13">
        <f t="shared" si="413"/>
        <v>0</v>
      </c>
      <c r="CL309" s="13">
        <f t="shared" si="345"/>
        <v>1</v>
      </c>
      <c r="CM309" s="16">
        <f t="shared" si="388"/>
        <v>0</v>
      </c>
      <c r="CN309" s="17">
        <f t="shared" si="389"/>
        <v>0</v>
      </c>
      <c r="CO309" s="16">
        <f t="shared" si="390"/>
        <v>0</v>
      </c>
      <c r="CQ309" s="16">
        <f t="shared" si="414"/>
        <v>0</v>
      </c>
      <c r="CR309" s="16">
        <f>CQ309-ROUNDDOWN(コマンド生成ツール!$D$25,0)</f>
        <v>0</v>
      </c>
      <c r="CS309" s="16">
        <v>8</v>
      </c>
    </row>
    <row r="310" spans="2:97" x14ac:dyDescent="0.15">
      <c r="B310" s="8">
        <f t="shared" si="415"/>
        <v>277</v>
      </c>
      <c r="C310" s="8">
        <f t="shared" si="346"/>
        <v>2</v>
      </c>
      <c r="D310" s="8">
        <f t="shared" si="347"/>
        <v>77</v>
      </c>
      <c r="E310" s="16">
        <f t="shared" si="348"/>
        <v>11776.873107111782</v>
      </c>
      <c r="F310" s="13">
        <f t="shared" si="349"/>
        <v>2.9203089554115588E-2</v>
      </c>
      <c r="G310" s="13">
        <f t="shared" si="350"/>
        <v>0.99957349882862256</v>
      </c>
      <c r="H310" s="13">
        <f t="shared" si="351"/>
        <v>-0.99829435912098863</v>
      </c>
      <c r="I310" s="13">
        <f t="shared" si="352"/>
        <v>5.8381268804425832E-2</v>
      </c>
      <c r="K310" s="13">
        <f t="shared" si="353"/>
        <v>1</v>
      </c>
      <c r="L310" s="13">
        <f t="shared" si="354"/>
        <v>0</v>
      </c>
      <c r="M310" s="13">
        <f t="shared" si="416"/>
        <v>1</v>
      </c>
      <c r="N310" s="16">
        <f t="shared" si="391"/>
        <v>0</v>
      </c>
      <c r="O310" s="17">
        <f t="shared" si="355"/>
        <v>0</v>
      </c>
      <c r="P310" s="16">
        <f t="shared" si="356"/>
        <v>0</v>
      </c>
      <c r="R310" s="13">
        <f t="shared" si="392"/>
        <v>1</v>
      </c>
      <c r="S310" s="13">
        <f t="shared" si="393"/>
        <v>0</v>
      </c>
      <c r="T310" s="13">
        <f t="shared" si="357"/>
        <v>1</v>
      </c>
      <c r="U310" s="16">
        <f t="shared" si="358"/>
        <v>0</v>
      </c>
      <c r="V310" s="17">
        <f t="shared" si="359"/>
        <v>0</v>
      </c>
      <c r="W310" s="16">
        <f t="shared" si="360"/>
        <v>0</v>
      </c>
      <c r="Y310" s="13">
        <f t="shared" si="394"/>
        <v>1</v>
      </c>
      <c r="Z310" s="13">
        <f t="shared" si="395"/>
        <v>0</v>
      </c>
      <c r="AA310" s="13">
        <f t="shared" si="336"/>
        <v>1</v>
      </c>
      <c r="AB310" s="16">
        <f t="shared" si="361"/>
        <v>0</v>
      </c>
      <c r="AC310" s="17">
        <f t="shared" si="362"/>
        <v>0</v>
      </c>
      <c r="AD310" s="16">
        <f t="shared" si="363"/>
        <v>0</v>
      </c>
      <c r="AF310" s="13">
        <f t="shared" si="396"/>
        <v>1</v>
      </c>
      <c r="AG310" s="13">
        <f t="shared" si="397"/>
        <v>0</v>
      </c>
      <c r="AH310" s="13">
        <f t="shared" si="337"/>
        <v>1</v>
      </c>
      <c r="AI310" s="16">
        <f t="shared" si="364"/>
        <v>0</v>
      </c>
      <c r="AJ310" s="17">
        <f t="shared" si="365"/>
        <v>0</v>
      </c>
      <c r="AK310" s="16">
        <f t="shared" si="366"/>
        <v>0</v>
      </c>
      <c r="AM310" s="13">
        <f t="shared" si="398"/>
        <v>1</v>
      </c>
      <c r="AN310" s="13">
        <f t="shared" si="399"/>
        <v>0</v>
      </c>
      <c r="AO310" s="13">
        <f t="shared" si="338"/>
        <v>1</v>
      </c>
      <c r="AP310" s="16">
        <f t="shared" si="367"/>
        <v>0</v>
      </c>
      <c r="AQ310" s="17">
        <f t="shared" si="368"/>
        <v>0</v>
      </c>
      <c r="AR310" s="16">
        <f t="shared" si="369"/>
        <v>0</v>
      </c>
      <c r="AT310" s="13">
        <f t="shared" si="400"/>
        <v>1</v>
      </c>
      <c r="AU310" s="13">
        <f t="shared" si="401"/>
        <v>0</v>
      </c>
      <c r="AV310" s="13">
        <f t="shared" si="339"/>
        <v>1</v>
      </c>
      <c r="AW310" s="16">
        <f t="shared" si="370"/>
        <v>0</v>
      </c>
      <c r="AX310" s="17">
        <f t="shared" si="371"/>
        <v>0</v>
      </c>
      <c r="AY310" s="16">
        <f t="shared" si="372"/>
        <v>0</v>
      </c>
      <c r="BA310" s="13">
        <f t="shared" si="402"/>
        <v>1</v>
      </c>
      <c r="BB310" s="13">
        <f t="shared" si="403"/>
        <v>0</v>
      </c>
      <c r="BC310" s="13">
        <f t="shared" si="340"/>
        <v>1</v>
      </c>
      <c r="BD310" s="16">
        <f t="shared" si="373"/>
        <v>0</v>
      </c>
      <c r="BE310" s="17">
        <f t="shared" si="374"/>
        <v>0</v>
      </c>
      <c r="BF310" s="16">
        <f t="shared" si="375"/>
        <v>0</v>
      </c>
      <c r="BH310" s="13">
        <f t="shared" si="404"/>
        <v>1</v>
      </c>
      <c r="BI310" s="13">
        <f t="shared" si="405"/>
        <v>0</v>
      </c>
      <c r="BJ310" s="13">
        <f t="shared" si="341"/>
        <v>1</v>
      </c>
      <c r="BK310" s="16">
        <f t="shared" si="376"/>
        <v>0</v>
      </c>
      <c r="BL310" s="17">
        <f t="shared" si="377"/>
        <v>0</v>
      </c>
      <c r="BM310" s="16">
        <f t="shared" si="378"/>
        <v>0</v>
      </c>
      <c r="BO310" s="13">
        <f t="shared" si="406"/>
        <v>1</v>
      </c>
      <c r="BP310" s="13">
        <f t="shared" si="407"/>
        <v>0</v>
      </c>
      <c r="BQ310" s="13">
        <f t="shared" si="342"/>
        <v>1</v>
      </c>
      <c r="BR310" s="16">
        <f t="shared" si="379"/>
        <v>0</v>
      </c>
      <c r="BS310" s="17">
        <f t="shared" si="380"/>
        <v>0</v>
      </c>
      <c r="BT310" s="16">
        <f t="shared" si="381"/>
        <v>0</v>
      </c>
      <c r="BV310" s="13">
        <f t="shared" si="408"/>
        <v>1</v>
      </c>
      <c r="BW310" s="13">
        <f t="shared" si="409"/>
        <v>0</v>
      </c>
      <c r="BX310" s="13">
        <f t="shared" si="343"/>
        <v>1</v>
      </c>
      <c r="BY310" s="16">
        <f t="shared" si="382"/>
        <v>0</v>
      </c>
      <c r="BZ310" s="17">
        <f t="shared" si="383"/>
        <v>0</v>
      </c>
      <c r="CA310" s="16">
        <f t="shared" si="384"/>
        <v>0</v>
      </c>
      <c r="CC310" s="13">
        <f t="shared" si="410"/>
        <v>1</v>
      </c>
      <c r="CD310" s="13">
        <f t="shared" si="411"/>
        <v>0</v>
      </c>
      <c r="CE310" s="13">
        <f t="shared" si="344"/>
        <v>1</v>
      </c>
      <c r="CF310" s="16">
        <f t="shared" si="385"/>
        <v>0</v>
      </c>
      <c r="CG310" s="17">
        <f t="shared" si="386"/>
        <v>0</v>
      </c>
      <c r="CH310" s="16">
        <f t="shared" si="387"/>
        <v>0</v>
      </c>
      <c r="CJ310" s="13">
        <f t="shared" si="412"/>
        <v>1</v>
      </c>
      <c r="CK310" s="13">
        <f t="shared" si="413"/>
        <v>0</v>
      </c>
      <c r="CL310" s="13">
        <f t="shared" si="345"/>
        <v>1</v>
      </c>
      <c r="CM310" s="16">
        <f t="shared" si="388"/>
        <v>0</v>
      </c>
      <c r="CN310" s="17">
        <f t="shared" si="389"/>
        <v>0</v>
      </c>
      <c r="CO310" s="16">
        <f t="shared" si="390"/>
        <v>0</v>
      </c>
      <c r="CQ310" s="16">
        <f t="shared" si="414"/>
        <v>0</v>
      </c>
      <c r="CR310" s="16">
        <f>CQ310-ROUNDDOWN(コマンド生成ツール!$D$25,0)</f>
        <v>0</v>
      </c>
      <c r="CS310" s="16">
        <v>8</v>
      </c>
    </row>
    <row r="311" spans="2:97" x14ac:dyDescent="0.15">
      <c r="B311" s="8">
        <f t="shared" si="415"/>
        <v>278</v>
      </c>
      <c r="C311" s="8">
        <f t="shared" si="346"/>
        <v>2</v>
      </c>
      <c r="D311" s="8">
        <f t="shared" si="347"/>
        <v>78</v>
      </c>
      <c r="E311" s="16">
        <f t="shared" si="348"/>
        <v>12051.191721487159</v>
      </c>
      <c r="F311" s="13">
        <f t="shared" si="349"/>
        <v>-6.7009305237927305E-3</v>
      </c>
      <c r="G311" s="13">
        <f t="shared" si="350"/>
        <v>0.99997754851302301</v>
      </c>
      <c r="H311" s="13">
        <f t="shared" si="351"/>
        <v>-0.9999101950602306</v>
      </c>
      <c r="I311" s="13">
        <f t="shared" si="352"/>
        <v>-1.3401560155876683E-2</v>
      </c>
      <c r="K311" s="13">
        <f t="shared" si="353"/>
        <v>1</v>
      </c>
      <c r="L311" s="13">
        <f t="shared" si="354"/>
        <v>0</v>
      </c>
      <c r="M311" s="13">
        <f t="shared" si="416"/>
        <v>1</v>
      </c>
      <c r="N311" s="16">
        <f t="shared" si="391"/>
        <v>0</v>
      </c>
      <c r="O311" s="17">
        <f t="shared" si="355"/>
        <v>0</v>
      </c>
      <c r="P311" s="16">
        <f t="shared" si="356"/>
        <v>0</v>
      </c>
      <c r="R311" s="13">
        <f t="shared" si="392"/>
        <v>1</v>
      </c>
      <c r="S311" s="13">
        <f t="shared" si="393"/>
        <v>0</v>
      </c>
      <c r="T311" s="13">
        <f t="shared" si="357"/>
        <v>1</v>
      </c>
      <c r="U311" s="16">
        <f t="shared" si="358"/>
        <v>0</v>
      </c>
      <c r="V311" s="17">
        <f t="shared" si="359"/>
        <v>0</v>
      </c>
      <c r="W311" s="16">
        <f t="shared" si="360"/>
        <v>0</v>
      </c>
      <c r="Y311" s="13">
        <f t="shared" si="394"/>
        <v>1</v>
      </c>
      <c r="Z311" s="13">
        <f t="shared" si="395"/>
        <v>0</v>
      </c>
      <c r="AA311" s="13">
        <f t="shared" si="336"/>
        <v>1</v>
      </c>
      <c r="AB311" s="16">
        <f t="shared" si="361"/>
        <v>0</v>
      </c>
      <c r="AC311" s="17">
        <f t="shared" si="362"/>
        <v>0</v>
      </c>
      <c r="AD311" s="16">
        <f t="shared" si="363"/>
        <v>0</v>
      </c>
      <c r="AF311" s="13">
        <f t="shared" si="396"/>
        <v>1</v>
      </c>
      <c r="AG311" s="13">
        <f t="shared" si="397"/>
        <v>0</v>
      </c>
      <c r="AH311" s="13">
        <f t="shared" si="337"/>
        <v>1</v>
      </c>
      <c r="AI311" s="16">
        <f t="shared" si="364"/>
        <v>0</v>
      </c>
      <c r="AJ311" s="17">
        <f t="shared" si="365"/>
        <v>0</v>
      </c>
      <c r="AK311" s="16">
        <f t="shared" si="366"/>
        <v>0</v>
      </c>
      <c r="AM311" s="13">
        <f t="shared" si="398"/>
        <v>1</v>
      </c>
      <c r="AN311" s="13">
        <f t="shared" si="399"/>
        <v>0</v>
      </c>
      <c r="AO311" s="13">
        <f t="shared" si="338"/>
        <v>1</v>
      </c>
      <c r="AP311" s="16">
        <f t="shared" si="367"/>
        <v>0</v>
      </c>
      <c r="AQ311" s="17">
        <f t="shared" si="368"/>
        <v>0</v>
      </c>
      <c r="AR311" s="16">
        <f t="shared" si="369"/>
        <v>0</v>
      </c>
      <c r="AT311" s="13">
        <f t="shared" si="400"/>
        <v>1</v>
      </c>
      <c r="AU311" s="13">
        <f t="shared" si="401"/>
        <v>0</v>
      </c>
      <c r="AV311" s="13">
        <f t="shared" si="339"/>
        <v>1</v>
      </c>
      <c r="AW311" s="16">
        <f t="shared" si="370"/>
        <v>0</v>
      </c>
      <c r="AX311" s="17">
        <f t="shared" si="371"/>
        <v>0</v>
      </c>
      <c r="AY311" s="16">
        <f t="shared" si="372"/>
        <v>0</v>
      </c>
      <c r="BA311" s="13">
        <f t="shared" si="402"/>
        <v>1</v>
      </c>
      <c r="BB311" s="13">
        <f t="shared" si="403"/>
        <v>0</v>
      </c>
      <c r="BC311" s="13">
        <f t="shared" si="340"/>
        <v>1</v>
      </c>
      <c r="BD311" s="16">
        <f t="shared" si="373"/>
        <v>0</v>
      </c>
      <c r="BE311" s="17">
        <f t="shared" si="374"/>
        <v>0</v>
      </c>
      <c r="BF311" s="16">
        <f t="shared" si="375"/>
        <v>0</v>
      </c>
      <c r="BH311" s="13">
        <f t="shared" si="404"/>
        <v>1</v>
      </c>
      <c r="BI311" s="13">
        <f t="shared" si="405"/>
        <v>0</v>
      </c>
      <c r="BJ311" s="13">
        <f t="shared" si="341"/>
        <v>1</v>
      </c>
      <c r="BK311" s="16">
        <f t="shared" si="376"/>
        <v>0</v>
      </c>
      <c r="BL311" s="17">
        <f t="shared" si="377"/>
        <v>0</v>
      </c>
      <c r="BM311" s="16">
        <f t="shared" si="378"/>
        <v>0</v>
      </c>
      <c r="BO311" s="13">
        <f t="shared" si="406"/>
        <v>1</v>
      </c>
      <c r="BP311" s="13">
        <f t="shared" si="407"/>
        <v>0</v>
      </c>
      <c r="BQ311" s="13">
        <f t="shared" si="342"/>
        <v>1</v>
      </c>
      <c r="BR311" s="16">
        <f t="shared" si="379"/>
        <v>0</v>
      </c>
      <c r="BS311" s="17">
        <f t="shared" si="380"/>
        <v>0</v>
      </c>
      <c r="BT311" s="16">
        <f t="shared" si="381"/>
        <v>0</v>
      </c>
      <c r="BV311" s="13">
        <f t="shared" si="408"/>
        <v>1</v>
      </c>
      <c r="BW311" s="13">
        <f t="shared" si="409"/>
        <v>0</v>
      </c>
      <c r="BX311" s="13">
        <f t="shared" si="343"/>
        <v>1</v>
      </c>
      <c r="BY311" s="16">
        <f t="shared" si="382"/>
        <v>0</v>
      </c>
      <c r="BZ311" s="17">
        <f t="shared" si="383"/>
        <v>0</v>
      </c>
      <c r="CA311" s="16">
        <f t="shared" si="384"/>
        <v>0</v>
      </c>
      <c r="CC311" s="13">
        <f t="shared" si="410"/>
        <v>1</v>
      </c>
      <c r="CD311" s="13">
        <f t="shared" si="411"/>
        <v>0</v>
      </c>
      <c r="CE311" s="13">
        <f t="shared" si="344"/>
        <v>1</v>
      </c>
      <c r="CF311" s="16">
        <f t="shared" si="385"/>
        <v>0</v>
      </c>
      <c r="CG311" s="17">
        <f t="shared" si="386"/>
        <v>0</v>
      </c>
      <c r="CH311" s="16">
        <f t="shared" si="387"/>
        <v>0</v>
      </c>
      <c r="CJ311" s="13">
        <f t="shared" si="412"/>
        <v>1</v>
      </c>
      <c r="CK311" s="13">
        <f t="shared" si="413"/>
        <v>0</v>
      </c>
      <c r="CL311" s="13">
        <f t="shared" si="345"/>
        <v>1</v>
      </c>
      <c r="CM311" s="16">
        <f t="shared" si="388"/>
        <v>0</v>
      </c>
      <c r="CN311" s="17">
        <f t="shared" si="389"/>
        <v>0</v>
      </c>
      <c r="CO311" s="16">
        <f t="shared" si="390"/>
        <v>0</v>
      </c>
      <c r="CQ311" s="16">
        <f t="shared" si="414"/>
        <v>0</v>
      </c>
      <c r="CR311" s="16">
        <f>CQ311-ROUNDDOWN(コマンド生成ツール!$D$25,0)</f>
        <v>0</v>
      </c>
      <c r="CS311" s="16">
        <v>8</v>
      </c>
    </row>
    <row r="312" spans="2:97" x14ac:dyDescent="0.15">
      <c r="B312" s="8">
        <f t="shared" si="415"/>
        <v>279</v>
      </c>
      <c r="C312" s="8">
        <f t="shared" si="346"/>
        <v>2</v>
      </c>
      <c r="D312" s="8">
        <f t="shared" si="347"/>
        <v>79</v>
      </c>
      <c r="E312" s="16">
        <f t="shared" si="348"/>
        <v>12331.900037229647</v>
      </c>
      <c r="F312" s="13">
        <f t="shared" si="349"/>
        <v>-4.3431947148266301E-2</v>
      </c>
      <c r="G312" s="13">
        <f t="shared" si="350"/>
        <v>0.99905638778144557</v>
      </c>
      <c r="H312" s="13">
        <f t="shared" si="351"/>
        <v>-0.9962273319338204</v>
      </c>
      <c r="I312" s="13">
        <f t="shared" si="352"/>
        <v>-8.6781928464523178E-2</v>
      </c>
      <c r="K312" s="13">
        <f t="shared" si="353"/>
        <v>1</v>
      </c>
      <c r="L312" s="13">
        <f t="shared" si="354"/>
        <v>0</v>
      </c>
      <c r="M312" s="13">
        <f t="shared" si="416"/>
        <v>1</v>
      </c>
      <c r="N312" s="16">
        <f t="shared" si="391"/>
        <v>0</v>
      </c>
      <c r="O312" s="17">
        <f t="shared" si="355"/>
        <v>0</v>
      </c>
      <c r="P312" s="16">
        <f t="shared" si="356"/>
        <v>0</v>
      </c>
      <c r="R312" s="13">
        <f t="shared" si="392"/>
        <v>1</v>
      </c>
      <c r="S312" s="13">
        <f t="shared" si="393"/>
        <v>0</v>
      </c>
      <c r="T312" s="13">
        <f t="shared" si="357"/>
        <v>1</v>
      </c>
      <c r="U312" s="16">
        <f t="shared" si="358"/>
        <v>0</v>
      </c>
      <c r="V312" s="17">
        <f t="shared" si="359"/>
        <v>0</v>
      </c>
      <c r="W312" s="16">
        <f t="shared" si="360"/>
        <v>0</v>
      </c>
      <c r="Y312" s="13">
        <f t="shared" si="394"/>
        <v>1</v>
      </c>
      <c r="Z312" s="13">
        <f t="shared" si="395"/>
        <v>0</v>
      </c>
      <c r="AA312" s="13">
        <f t="shared" si="336"/>
        <v>1</v>
      </c>
      <c r="AB312" s="16">
        <f t="shared" si="361"/>
        <v>0</v>
      </c>
      <c r="AC312" s="17">
        <f t="shared" si="362"/>
        <v>0</v>
      </c>
      <c r="AD312" s="16">
        <f t="shared" si="363"/>
        <v>0</v>
      </c>
      <c r="AF312" s="13">
        <f t="shared" si="396"/>
        <v>1</v>
      </c>
      <c r="AG312" s="13">
        <f t="shared" si="397"/>
        <v>0</v>
      </c>
      <c r="AH312" s="13">
        <f t="shared" si="337"/>
        <v>1</v>
      </c>
      <c r="AI312" s="16">
        <f t="shared" si="364"/>
        <v>0</v>
      </c>
      <c r="AJ312" s="17">
        <f t="shared" si="365"/>
        <v>0</v>
      </c>
      <c r="AK312" s="16">
        <f t="shared" si="366"/>
        <v>0</v>
      </c>
      <c r="AM312" s="13">
        <f t="shared" si="398"/>
        <v>1</v>
      </c>
      <c r="AN312" s="13">
        <f t="shared" si="399"/>
        <v>0</v>
      </c>
      <c r="AO312" s="13">
        <f t="shared" si="338"/>
        <v>1</v>
      </c>
      <c r="AP312" s="16">
        <f t="shared" si="367"/>
        <v>0</v>
      </c>
      <c r="AQ312" s="17">
        <f t="shared" si="368"/>
        <v>0</v>
      </c>
      <c r="AR312" s="16">
        <f t="shared" si="369"/>
        <v>0</v>
      </c>
      <c r="AT312" s="13">
        <f t="shared" si="400"/>
        <v>1</v>
      </c>
      <c r="AU312" s="13">
        <f t="shared" si="401"/>
        <v>0</v>
      </c>
      <c r="AV312" s="13">
        <f t="shared" si="339"/>
        <v>1</v>
      </c>
      <c r="AW312" s="16">
        <f t="shared" si="370"/>
        <v>0</v>
      </c>
      <c r="AX312" s="17">
        <f t="shared" si="371"/>
        <v>0</v>
      </c>
      <c r="AY312" s="16">
        <f t="shared" si="372"/>
        <v>0</v>
      </c>
      <c r="BA312" s="13">
        <f t="shared" si="402"/>
        <v>1</v>
      </c>
      <c r="BB312" s="13">
        <f t="shared" si="403"/>
        <v>0</v>
      </c>
      <c r="BC312" s="13">
        <f t="shared" si="340"/>
        <v>1</v>
      </c>
      <c r="BD312" s="16">
        <f t="shared" si="373"/>
        <v>0</v>
      </c>
      <c r="BE312" s="17">
        <f t="shared" si="374"/>
        <v>0</v>
      </c>
      <c r="BF312" s="16">
        <f t="shared" si="375"/>
        <v>0</v>
      </c>
      <c r="BH312" s="13">
        <f t="shared" si="404"/>
        <v>1</v>
      </c>
      <c r="BI312" s="13">
        <f t="shared" si="405"/>
        <v>0</v>
      </c>
      <c r="BJ312" s="13">
        <f t="shared" si="341"/>
        <v>1</v>
      </c>
      <c r="BK312" s="16">
        <f t="shared" si="376"/>
        <v>0</v>
      </c>
      <c r="BL312" s="17">
        <f t="shared" si="377"/>
        <v>0</v>
      </c>
      <c r="BM312" s="16">
        <f t="shared" si="378"/>
        <v>0</v>
      </c>
      <c r="BO312" s="13">
        <f t="shared" si="406"/>
        <v>1</v>
      </c>
      <c r="BP312" s="13">
        <f t="shared" si="407"/>
        <v>0</v>
      </c>
      <c r="BQ312" s="13">
        <f t="shared" si="342"/>
        <v>1</v>
      </c>
      <c r="BR312" s="16">
        <f t="shared" si="379"/>
        <v>0</v>
      </c>
      <c r="BS312" s="17">
        <f t="shared" si="380"/>
        <v>0</v>
      </c>
      <c r="BT312" s="16">
        <f t="shared" si="381"/>
        <v>0</v>
      </c>
      <c r="BV312" s="13">
        <f t="shared" si="408"/>
        <v>1</v>
      </c>
      <c r="BW312" s="13">
        <f t="shared" si="409"/>
        <v>0</v>
      </c>
      <c r="BX312" s="13">
        <f t="shared" si="343"/>
        <v>1</v>
      </c>
      <c r="BY312" s="16">
        <f t="shared" si="382"/>
        <v>0</v>
      </c>
      <c r="BZ312" s="17">
        <f t="shared" si="383"/>
        <v>0</v>
      </c>
      <c r="CA312" s="16">
        <f t="shared" si="384"/>
        <v>0</v>
      </c>
      <c r="CC312" s="13">
        <f t="shared" si="410"/>
        <v>1</v>
      </c>
      <c r="CD312" s="13">
        <f t="shared" si="411"/>
        <v>0</v>
      </c>
      <c r="CE312" s="13">
        <f t="shared" si="344"/>
        <v>1</v>
      </c>
      <c r="CF312" s="16">
        <f t="shared" si="385"/>
        <v>0</v>
      </c>
      <c r="CG312" s="17">
        <f t="shared" si="386"/>
        <v>0</v>
      </c>
      <c r="CH312" s="16">
        <f t="shared" si="387"/>
        <v>0</v>
      </c>
      <c r="CJ312" s="13">
        <f t="shared" si="412"/>
        <v>1</v>
      </c>
      <c r="CK312" s="13">
        <f t="shared" si="413"/>
        <v>0</v>
      </c>
      <c r="CL312" s="13">
        <f t="shared" si="345"/>
        <v>1</v>
      </c>
      <c r="CM312" s="16">
        <f t="shared" si="388"/>
        <v>0</v>
      </c>
      <c r="CN312" s="17">
        <f t="shared" si="389"/>
        <v>0</v>
      </c>
      <c r="CO312" s="16">
        <f t="shared" si="390"/>
        <v>0</v>
      </c>
      <c r="CQ312" s="16">
        <f t="shared" si="414"/>
        <v>0</v>
      </c>
      <c r="CR312" s="16">
        <f>CQ312-ROUNDDOWN(コマンド生成ツール!$D$25,0)</f>
        <v>0</v>
      </c>
      <c r="CS312" s="16">
        <v>8</v>
      </c>
    </row>
    <row r="313" spans="2:97" x14ac:dyDescent="0.15">
      <c r="B313" s="8">
        <f t="shared" si="415"/>
        <v>280</v>
      </c>
      <c r="C313" s="8">
        <f t="shared" si="346"/>
        <v>2</v>
      </c>
      <c r="D313" s="8">
        <f t="shared" si="347"/>
        <v>80</v>
      </c>
      <c r="E313" s="16">
        <f t="shared" si="348"/>
        <v>12619.146889603868</v>
      </c>
      <c r="F313" s="13">
        <f t="shared" si="349"/>
        <v>-8.0957442519832987E-2</v>
      </c>
      <c r="G313" s="13">
        <f t="shared" si="350"/>
        <v>0.99671755904099935</v>
      </c>
      <c r="H313" s="13">
        <f t="shared" si="351"/>
        <v>-0.98689178500129593</v>
      </c>
      <c r="I313" s="13">
        <f t="shared" si="352"/>
        <v>-0.16138340898913989</v>
      </c>
      <c r="K313" s="13">
        <f t="shared" si="353"/>
        <v>1</v>
      </c>
      <c r="L313" s="13">
        <f t="shared" si="354"/>
        <v>0</v>
      </c>
      <c r="M313" s="13">
        <f t="shared" si="416"/>
        <v>1</v>
      </c>
      <c r="N313" s="16">
        <f t="shared" si="391"/>
        <v>0</v>
      </c>
      <c r="O313" s="17">
        <f t="shared" si="355"/>
        <v>0</v>
      </c>
      <c r="P313" s="16">
        <f t="shared" si="356"/>
        <v>0</v>
      </c>
      <c r="R313" s="13">
        <f t="shared" si="392"/>
        <v>1</v>
      </c>
      <c r="S313" s="13">
        <f t="shared" si="393"/>
        <v>0</v>
      </c>
      <c r="T313" s="13">
        <f t="shared" si="357"/>
        <v>1</v>
      </c>
      <c r="U313" s="16">
        <f t="shared" si="358"/>
        <v>0</v>
      </c>
      <c r="V313" s="17">
        <f t="shared" si="359"/>
        <v>0</v>
      </c>
      <c r="W313" s="16">
        <f t="shared" si="360"/>
        <v>0</v>
      </c>
      <c r="Y313" s="13">
        <f t="shared" si="394"/>
        <v>1</v>
      </c>
      <c r="Z313" s="13">
        <f t="shared" si="395"/>
        <v>0</v>
      </c>
      <c r="AA313" s="13">
        <f t="shared" si="336"/>
        <v>1</v>
      </c>
      <c r="AB313" s="16">
        <f t="shared" si="361"/>
        <v>0</v>
      </c>
      <c r="AC313" s="17">
        <f t="shared" si="362"/>
        <v>0</v>
      </c>
      <c r="AD313" s="16">
        <f t="shared" si="363"/>
        <v>0</v>
      </c>
      <c r="AF313" s="13">
        <f t="shared" si="396"/>
        <v>1</v>
      </c>
      <c r="AG313" s="13">
        <f t="shared" si="397"/>
        <v>0</v>
      </c>
      <c r="AH313" s="13">
        <f t="shared" si="337"/>
        <v>1</v>
      </c>
      <c r="AI313" s="16">
        <f t="shared" si="364"/>
        <v>0</v>
      </c>
      <c r="AJ313" s="17">
        <f t="shared" si="365"/>
        <v>0</v>
      </c>
      <c r="AK313" s="16">
        <f t="shared" si="366"/>
        <v>0</v>
      </c>
      <c r="AM313" s="13">
        <f t="shared" si="398"/>
        <v>1</v>
      </c>
      <c r="AN313" s="13">
        <f t="shared" si="399"/>
        <v>0</v>
      </c>
      <c r="AO313" s="13">
        <f t="shared" si="338"/>
        <v>1</v>
      </c>
      <c r="AP313" s="16">
        <f t="shared" si="367"/>
        <v>0</v>
      </c>
      <c r="AQ313" s="17">
        <f t="shared" si="368"/>
        <v>0</v>
      </c>
      <c r="AR313" s="16">
        <f t="shared" si="369"/>
        <v>0</v>
      </c>
      <c r="AT313" s="13">
        <f t="shared" si="400"/>
        <v>1</v>
      </c>
      <c r="AU313" s="13">
        <f t="shared" si="401"/>
        <v>0</v>
      </c>
      <c r="AV313" s="13">
        <f t="shared" si="339"/>
        <v>1</v>
      </c>
      <c r="AW313" s="16">
        <f t="shared" si="370"/>
        <v>0</v>
      </c>
      <c r="AX313" s="17">
        <f t="shared" si="371"/>
        <v>0</v>
      </c>
      <c r="AY313" s="16">
        <f t="shared" si="372"/>
        <v>0</v>
      </c>
      <c r="BA313" s="13">
        <f t="shared" si="402"/>
        <v>1</v>
      </c>
      <c r="BB313" s="13">
        <f t="shared" si="403"/>
        <v>0</v>
      </c>
      <c r="BC313" s="13">
        <f t="shared" si="340"/>
        <v>1</v>
      </c>
      <c r="BD313" s="16">
        <f t="shared" si="373"/>
        <v>0</v>
      </c>
      <c r="BE313" s="17">
        <f t="shared" si="374"/>
        <v>0</v>
      </c>
      <c r="BF313" s="16">
        <f t="shared" si="375"/>
        <v>0</v>
      </c>
      <c r="BH313" s="13">
        <f t="shared" si="404"/>
        <v>1</v>
      </c>
      <c r="BI313" s="13">
        <f t="shared" si="405"/>
        <v>0</v>
      </c>
      <c r="BJ313" s="13">
        <f t="shared" si="341"/>
        <v>1</v>
      </c>
      <c r="BK313" s="16">
        <f t="shared" si="376"/>
        <v>0</v>
      </c>
      <c r="BL313" s="17">
        <f t="shared" si="377"/>
        <v>0</v>
      </c>
      <c r="BM313" s="16">
        <f t="shared" si="378"/>
        <v>0</v>
      </c>
      <c r="BO313" s="13">
        <f t="shared" si="406"/>
        <v>1</v>
      </c>
      <c r="BP313" s="13">
        <f t="shared" si="407"/>
        <v>0</v>
      </c>
      <c r="BQ313" s="13">
        <f t="shared" si="342"/>
        <v>1</v>
      </c>
      <c r="BR313" s="16">
        <f t="shared" si="379"/>
        <v>0</v>
      </c>
      <c r="BS313" s="17">
        <f t="shared" si="380"/>
        <v>0</v>
      </c>
      <c r="BT313" s="16">
        <f t="shared" si="381"/>
        <v>0</v>
      </c>
      <c r="BV313" s="13">
        <f t="shared" si="408"/>
        <v>1</v>
      </c>
      <c r="BW313" s="13">
        <f t="shared" si="409"/>
        <v>0</v>
      </c>
      <c r="BX313" s="13">
        <f t="shared" si="343"/>
        <v>1</v>
      </c>
      <c r="BY313" s="16">
        <f t="shared" si="382"/>
        <v>0</v>
      </c>
      <c r="BZ313" s="17">
        <f t="shared" si="383"/>
        <v>0</v>
      </c>
      <c r="CA313" s="16">
        <f t="shared" si="384"/>
        <v>0</v>
      </c>
      <c r="CC313" s="13">
        <f t="shared" si="410"/>
        <v>1</v>
      </c>
      <c r="CD313" s="13">
        <f t="shared" si="411"/>
        <v>0</v>
      </c>
      <c r="CE313" s="13">
        <f t="shared" si="344"/>
        <v>1</v>
      </c>
      <c r="CF313" s="16">
        <f t="shared" si="385"/>
        <v>0</v>
      </c>
      <c r="CG313" s="17">
        <f t="shared" si="386"/>
        <v>0</v>
      </c>
      <c r="CH313" s="16">
        <f t="shared" si="387"/>
        <v>0</v>
      </c>
      <c r="CJ313" s="13">
        <f t="shared" si="412"/>
        <v>1</v>
      </c>
      <c r="CK313" s="13">
        <f t="shared" si="413"/>
        <v>0</v>
      </c>
      <c r="CL313" s="13">
        <f t="shared" si="345"/>
        <v>1</v>
      </c>
      <c r="CM313" s="16">
        <f t="shared" si="388"/>
        <v>0</v>
      </c>
      <c r="CN313" s="17">
        <f t="shared" si="389"/>
        <v>0</v>
      </c>
      <c r="CO313" s="16">
        <f t="shared" si="390"/>
        <v>0</v>
      </c>
      <c r="CQ313" s="16">
        <f t="shared" si="414"/>
        <v>0</v>
      </c>
      <c r="CR313" s="16">
        <f>CQ313-ROUNDDOWN(コマンド生成ツール!$D$25,0)</f>
        <v>0</v>
      </c>
      <c r="CS313" s="16">
        <v>8</v>
      </c>
    </row>
    <row r="314" spans="2:97" x14ac:dyDescent="0.15">
      <c r="B314" s="8">
        <f t="shared" si="415"/>
        <v>281</v>
      </c>
      <c r="C314" s="8">
        <f t="shared" si="346"/>
        <v>2</v>
      </c>
      <c r="D314" s="8">
        <f t="shared" si="347"/>
        <v>81</v>
      </c>
      <c r="E314" s="16">
        <f t="shared" si="348"/>
        <v>12913.084580693114</v>
      </c>
      <c r="F314" s="13">
        <f t="shared" si="349"/>
        <v>-0.11923811970913761</v>
      </c>
      <c r="G314" s="13">
        <f t="shared" si="350"/>
        <v>0.99286568618732585</v>
      </c>
      <c r="H314" s="13">
        <f t="shared" si="351"/>
        <v>-0.97156454161645878</v>
      </c>
      <c r="I314" s="13">
        <f t="shared" si="352"/>
        <v>-0.23677487508939882</v>
      </c>
      <c r="K314" s="13">
        <f t="shared" si="353"/>
        <v>1</v>
      </c>
      <c r="L314" s="13">
        <f t="shared" si="354"/>
        <v>0</v>
      </c>
      <c r="M314" s="13">
        <f t="shared" si="416"/>
        <v>1</v>
      </c>
      <c r="N314" s="16">
        <f t="shared" si="391"/>
        <v>0</v>
      </c>
      <c r="O314" s="17">
        <f t="shared" si="355"/>
        <v>0</v>
      </c>
      <c r="P314" s="16">
        <f t="shared" si="356"/>
        <v>0</v>
      </c>
      <c r="R314" s="13">
        <f t="shared" si="392"/>
        <v>1</v>
      </c>
      <c r="S314" s="13">
        <f t="shared" si="393"/>
        <v>0</v>
      </c>
      <c r="T314" s="13">
        <f t="shared" si="357"/>
        <v>1</v>
      </c>
      <c r="U314" s="16">
        <f t="shared" si="358"/>
        <v>0</v>
      </c>
      <c r="V314" s="17">
        <f t="shared" si="359"/>
        <v>0</v>
      </c>
      <c r="W314" s="16">
        <f t="shared" si="360"/>
        <v>0</v>
      </c>
      <c r="Y314" s="13">
        <f t="shared" si="394"/>
        <v>1</v>
      </c>
      <c r="Z314" s="13">
        <f t="shared" si="395"/>
        <v>0</v>
      </c>
      <c r="AA314" s="13">
        <f t="shared" si="336"/>
        <v>1</v>
      </c>
      <c r="AB314" s="16">
        <f t="shared" si="361"/>
        <v>0</v>
      </c>
      <c r="AC314" s="17">
        <f t="shared" si="362"/>
        <v>0</v>
      </c>
      <c r="AD314" s="16">
        <f t="shared" si="363"/>
        <v>0</v>
      </c>
      <c r="AF314" s="13">
        <f t="shared" si="396"/>
        <v>1</v>
      </c>
      <c r="AG314" s="13">
        <f t="shared" si="397"/>
        <v>0</v>
      </c>
      <c r="AH314" s="13">
        <f t="shared" si="337"/>
        <v>1</v>
      </c>
      <c r="AI314" s="16">
        <f t="shared" si="364"/>
        <v>0</v>
      </c>
      <c r="AJ314" s="17">
        <f t="shared" si="365"/>
        <v>0</v>
      </c>
      <c r="AK314" s="16">
        <f t="shared" si="366"/>
        <v>0</v>
      </c>
      <c r="AM314" s="13">
        <f t="shared" si="398"/>
        <v>1</v>
      </c>
      <c r="AN314" s="13">
        <f t="shared" si="399"/>
        <v>0</v>
      </c>
      <c r="AO314" s="13">
        <f t="shared" si="338"/>
        <v>1</v>
      </c>
      <c r="AP314" s="16">
        <f t="shared" si="367"/>
        <v>0</v>
      </c>
      <c r="AQ314" s="17">
        <f t="shared" si="368"/>
        <v>0</v>
      </c>
      <c r="AR314" s="16">
        <f t="shared" si="369"/>
        <v>0</v>
      </c>
      <c r="AT314" s="13">
        <f t="shared" si="400"/>
        <v>1</v>
      </c>
      <c r="AU314" s="13">
        <f t="shared" si="401"/>
        <v>0</v>
      </c>
      <c r="AV314" s="13">
        <f t="shared" si="339"/>
        <v>1</v>
      </c>
      <c r="AW314" s="16">
        <f t="shared" si="370"/>
        <v>0</v>
      </c>
      <c r="AX314" s="17">
        <f t="shared" si="371"/>
        <v>0</v>
      </c>
      <c r="AY314" s="16">
        <f t="shared" si="372"/>
        <v>0</v>
      </c>
      <c r="BA314" s="13">
        <f t="shared" si="402"/>
        <v>1</v>
      </c>
      <c r="BB314" s="13">
        <f t="shared" si="403"/>
        <v>0</v>
      </c>
      <c r="BC314" s="13">
        <f t="shared" si="340"/>
        <v>1</v>
      </c>
      <c r="BD314" s="16">
        <f t="shared" si="373"/>
        <v>0</v>
      </c>
      <c r="BE314" s="17">
        <f t="shared" si="374"/>
        <v>0</v>
      </c>
      <c r="BF314" s="16">
        <f t="shared" si="375"/>
        <v>0</v>
      </c>
      <c r="BH314" s="13">
        <f t="shared" si="404"/>
        <v>1</v>
      </c>
      <c r="BI314" s="13">
        <f t="shared" si="405"/>
        <v>0</v>
      </c>
      <c r="BJ314" s="13">
        <f t="shared" si="341"/>
        <v>1</v>
      </c>
      <c r="BK314" s="16">
        <f t="shared" si="376"/>
        <v>0</v>
      </c>
      <c r="BL314" s="17">
        <f t="shared" si="377"/>
        <v>0</v>
      </c>
      <c r="BM314" s="16">
        <f t="shared" si="378"/>
        <v>0</v>
      </c>
      <c r="BO314" s="13">
        <f t="shared" si="406"/>
        <v>1</v>
      </c>
      <c r="BP314" s="13">
        <f t="shared" si="407"/>
        <v>0</v>
      </c>
      <c r="BQ314" s="13">
        <f t="shared" si="342"/>
        <v>1</v>
      </c>
      <c r="BR314" s="16">
        <f t="shared" si="379"/>
        <v>0</v>
      </c>
      <c r="BS314" s="17">
        <f t="shared" si="380"/>
        <v>0</v>
      </c>
      <c r="BT314" s="16">
        <f t="shared" si="381"/>
        <v>0</v>
      </c>
      <c r="BV314" s="13">
        <f t="shared" si="408"/>
        <v>1</v>
      </c>
      <c r="BW314" s="13">
        <f t="shared" si="409"/>
        <v>0</v>
      </c>
      <c r="BX314" s="13">
        <f t="shared" si="343"/>
        <v>1</v>
      </c>
      <c r="BY314" s="16">
        <f t="shared" si="382"/>
        <v>0</v>
      </c>
      <c r="BZ314" s="17">
        <f t="shared" si="383"/>
        <v>0</v>
      </c>
      <c r="CA314" s="16">
        <f t="shared" si="384"/>
        <v>0</v>
      </c>
      <c r="CC314" s="13">
        <f t="shared" si="410"/>
        <v>1</v>
      </c>
      <c r="CD314" s="13">
        <f t="shared" si="411"/>
        <v>0</v>
      </c>
      <c r="CE314" s="13">
        <f t="shared" si="344"/>
        <v>1</v>
      </c>
      <c r="CF314" s="16">
        <f t="shared" si="385"/>
        <v>0</v>
      </c>
      <c r="CG314" s="17">
        <f t="shared" si="386"/>
        <v>0</v>
      </c>
      <c r="CH314" s="16">
        <f t="shared" si="387"/>
        <v>0</v>
      </c>
      <c r="CJ314" s="13">
        <f t="shared" si="412"/>
        <v>1</v>
      </c>
      <c r="CK314" s="13">
        <f t="shared" si="413"/>
        <v>0</v>
      </c>
      <c r="CL314" s="13">
        <f t="shared" si="345"/>
        <v>1</v>
      </c>
      <c r="CM314" s="16">
        <f t="shared" si="388"/>
        <v>0</v>
      </c>
      <c r="CN314" s="17">
        <f t="shared" si="389"/>
        <v>0</v>
      </c>
      <c r="CO314" s="16">
        <f t="shared" si="390"/>
        <v>0</v>
      </c>
      <c r="CQ314" s="16">
        <f t="shared" si="414"/>
        <v>0</v>
      </c>
      <c r="CR314" s="16">
        <f>CQ314-ROUNDDOWN(コマンド生成ツール!$D$25,0)</f>
        <v>0</v>
      </c>
      <c r="CS314" s="16">
        <v>8</v>
      </c>
    </row>
    <row r="315" spans="2:97" x14ac:dyDescent="0.15">
      <c r="B315" s="8">
        <f t="shared" si="415"/>
        <v>282</v>
      </c>
      <c r="C315" s="8">
        <f t="shared" si="346"/>
        <v>2</v>
      </c>
      <c r="D315" s="8">
        <f t="shared" si="347"/>
        <v>82</v>
      </c>
      <c r="E315" s="16">
        <f t="shared" si="348"/>
        <v>13213.868960151922</v>
      </c>
      <c r="F315" s="13">
        <f t="shared" si="349"/>
        <v>-0.15822729779164768</v>
      </c>
      <c r="G315" s="13">
        <f t="shared" si="350"/>
        <v>0.98740271532620028</v>
      </c>
      <c r="H315" s="13">
        <f t="shared" si="351"/>
        <v>-0.94992824446710644</v>
      </c>
      <c r="I315" s="13">
        <f t="shared" si="352"/>
        <v>-0.31246812695640042</v>
      </c>
      <c r="K315" s="13">
        <f t="shared" si="353"/>
        <v>1</v>
      </c>
      <c r="L315" s="13">
        <f t="shared" si="354"/>
        <v>0</v>
      </c>
      <c r="M315" s="13">
        <f t="shared" si="416"/>
        <v>1</v>
      </c>
      <c r="N315" s="16">
        <f t="shared" si="391"/>
        <v>0</v>
      </c>
      <c r="O315" s="17">
        <f t="shared" si="355"/>
        <v>0</v>
      </c>
      <c r="P315" s="16">
        <f t="shared" si="356"/>
        <v>0</v>
      </c>
      <c r="R315" s="13">
        <f t="shared" si="392"/>
        <v>1</v>
      </c>
      <c r="S315" s="13">
        <f t="shared" si="393"/>
        <v>0</v>
      </c>
      <c r="T315" s="13">
        <f t="shared" si="357"/>
        <v>1</v>
      </c>
      <c r="U315" s="16">
        <f t="shared" si="358"/>
        <v>0</v>
      </c>
      <c r="V315" s="17">
        <f t="shared" si="359"/>
        <v>0</v>
      </c>
      <c r="W315" s="16">
        <f t="shared" si="360"/>
        <v>0</v>
      </c>
      <c r="Y315" s="13">
        <f t="shared" si="394"/>
        <v>1</v>
      </c>
      <c r="Z315" s="13">
        <f t="shared" si="395"/>
        <v>0</v>
      </c>
      <c r="AA315" s="13">
        <f t="shared" si="336"/>
        <v>1</v>
      </c>
      <c r="AB315" s="16">
        <f t="shared" si="361"/>
        <v>0</v>
      </c>
      <c r="AC315" s="17">
        <f t="shared" si="362"/>
        <v>0</v>
      </c>
      <c r="AD315" s="16">
        <f t="shared" si="363"/>
        <v>0</v>
      </c>
      <c r="AF315" s="13">
        <f t="shared" si="396"/>
        <v>1</v>
      </c>
      <c r="AG315" s="13">
        <f t="shared" si="397"/>
        <v>0</v>
      </c>
      <c r="AH315" s="13">
        <f t="shared" si="337"/>
        <v>1</v>
      </c>
      <c r="AI315" s="16">
        <f t="shared" si="364"/>
        <v>0</v>
      </c>
      <c r="AJ315" s="17">
        <f t="shared" si="365"/>
        <v>0</v>
      </c>
      <c r="AK315" s="16">
        <f t="shared" si="366"/>
        <v>0</v>
      </c>
      <c r="AM315" s="13">
        <f t="shared" si="398"/>
        <v>1</v>
      </c>
      <c r="AN315" s="13">
        <f t="shared" si="399"/>
        <v>0</v>
      </c>
      <c r="AO315" s="13">
        <f t="shared" si="338"/>
        <v>1</v>
      </c>
      <c r="AP315" s="16">
        <f t="shared" si="367"/>
        <v>0</v>
      </c>
      <c r="AQ315" s="17">
        <f t="shared" si="368"/>
        <v>0</v>
      </c>
      <c r="AR315" s="16">
        <f t="shared" si="369"/>
        <v>0</v>
      </c>
      <c r="AT315" s="13">
        <f t="shared" si="400"/>
        <v>1</v>
      </c>
      <c r="AU315" s="13">
        <f t="shared" si="401"/>
        <v>0</v>
      </c>
      <c r="AV315" s="13">
        <f t="shared" si="339"/>
        <v>1</v>
      </c>
      <c r="AW315" s="16">
        <f t="shared" si="370"/>
        <v>0</v>
      </c>
      <c r="AX315" s="17">
        <f t="shared" si="371"/>
        <v>0</v>
      </c>
      <c r="AY315" s="16">
        <f t="shared" si="372"/>
        <v>0</v>
      </c>
      <c r="BA315" s="13">
        <f t="shared" si="402"/>
        <v>1</v>
      </c>
      <c r="BB315" s="13">
        <f t="shared" si="403"/>
        <v>0</v>
      </c>
      <c r="BC315" s="13">
        <f t="shared" si="340"/>
        <v>1</v>
      </c>
      <c r="BD315" s="16">
        <f t="shared" si="373"/>
        <v>0</v>
      </c>
      <c r="BE315" s="17">
        <f t="shared" si="374"/>
        <v>0</v>
      </c>
      <c r="BF315" s="16">
        <f t="shared" si="375"/>
        <v>0</v>
      </c>
      <c r="BH315" s="13">
        <f t="shared" si="404"/>
        <v>1</v>
      </c>
      <c r="BI315" s="13">
        <f t="shared" si="405"/>
        <v>0</v>
      </c>
      <c r="BJ315" s="13">
        <f t="shared" si="341"/>
        <v>1</v>
      </c>
      <c r="BK315" s="16">
        <f t="shared" si="376"/>
        <v>0</v>
      </c>
      <c r="BL315" s="17">
        <f t="shared" si="377"/>
        <v>0</v>
      </c>
      <c r="BM315" s="16">
        <f t="shared" si="378"/>
        <v>0</v>
      </c>
      <c r="BO315" s="13">
        <f t="shared" si="406"/>
        <v>1</v>
      </c>
      <c r="BP315" s="13">
        <f t="shared" si="407"/>
        <v>0</v>
      </c>
      <c r="BQ315" s="13">
        <f t="shared" si="342"/>
        <v>1</v>
      </c>
      <c r="BR315" s="16">
        <f t="shared" si="379"/>
        <v>0</v>
      </c>
      <c r="BS315" s="17">
        <f t="shared" si="380"/>
        <v>0</v>
      </c>
      <c r="BT315" s="16">
        <f t="shared" si="381"/>
        <v>0</v>
      </c>
      <c r="BV315" s="13">
        <f t="shared" si="408"/>
        <v>1</v>
      </c>
      <c r="BW315" s="13">
        <f t="shared" si="409"/>
        <v>0</v>
      </c>
      <c r="BX315" s="13">
        <f t="shared" si="343"/>
        <v>1</v>
      </c>
      <c r="BY315" s="16">
        <f t="shared" si="382"/>
        <v>0</v>
      </c>
      <c r="BZ315" s="17">
        <f t="shared" si="383"/>
        <v>0</v>
      </c>
      <c r="CA315" s="16">
        <f t="shared" si="384"/>
        <v>0</v>
      </c>
      <c r="CC315" s="13">
        <f t="shared" si="410"/>
        <v>1</v>
      </c>
      <c r="CD315" s="13">
        <f t="shared" si="411"/>
        <v>0</v>
      </c>
      <c r="CE315" s="13">
        <f t="shared" si="344"/>
        <v>1</v>
      </c>
      <c r="CF315" s="16">
        <f t="shared" si="385"/>
        <v>0</v>
      </c>
      <c r="CG315" s="17">
        <f t="shared" si="386"/>
        <v>0</v>
      </c>
      <c r="CH315" s="16">
        <f t="shared" si="387"/>
        <v>0</v>
      </c>
      <c r="CJ315" s="13">
        <f t="shared" si="412"/>
        <v>1</v>
      </c>
      <c r="CK315" s="13">
        <f t="shared" si="413"/>
        <v>0</v>
      </c>
      <c r="CL315" s="13">
        <f t="shared" si="345"/>
        <v>1</v>
      </c>
      <c r="CM315" s="16">
        <f t="shared" si="388"/>
        <v>0</v>
      </c>
      <c r="CN315" s="17">
        <f t="shared" si="389"/>
        <v>0</v>
      </c>
      <c r="CO315" s="16">
        <f t="shared" si="390"/>
        <v>0</v>
      </c>
      <c r="CQ315" s="16">
        <f t="shared" si="414"/>
        <v>0</v>
      </c>
      <c r="CR315" s="16">
        <f>CQ315-ROUNDDOWN(コマンド生成ツール!$D$25,0)</f>
        <v>0</v>
      </c>
      <c r="CS315" s="16">
        <v>8</v>
      </c>
    </row>
    <row r="316" spans="2:97" x14ac:dyDescent="0.15">
      <c r="B316" s="8">
        <f t="shared" si="415"/>
        <v>283</v>
      </c>
      <c r="C316" s="8">
        <f t="shared" si="346"/>
        <v>2</v>
      </c>
      <c r="D316" s="8">
        <f t="shared" si="347"/>
        <v>83</v>
      </c>
      <c r="E316" s="16">
        <f t="shared" si="348"/>
        <v>13521.659507839637</v>
      </c>
      <c r="F316" s="13">
        <f t="shared" si="349"/>
        <v>-0.19787027910775593</v>
      </c>
      <c r="G316" s="13">
        <f t="shared" si="350"/>
        <v>0.98022821457343223</v>
      </c>
      <c r="H316" s="13">
        <f t="shared" si="351"/>
        <v>-0.92169470529163755</v>
      </c>
      <c r="I316" s="13">
        <f t="shared" si="352"/>
        <v>-0.38791606081388463</v>
      </c>
      <c r="K316" s="13">
        <f t="shared" si="353"/>
        <v>1</v>
      </c>
      <c r="L316" s="13">
        <f t="shared" si="354"/>
        <v>0</v>
      </c>
      <c r="M316" s="13">
        <f t="shared" si="416"/>
        <v>1</v>
      </c>
      <c r="N316" s="16">
        <f t="shared" si="391"/>
        <v>0</v>
      </c>
      <c r="O316" s="17">
        <f t="shared" si="355"/>
        <v>0</v>
      </c>
      <c r="P316" s="16">
        <f t="shared" si="356"/>
        <v>0</v>
      </c>
      <c r="R316" s="13">
        <f t="shared" si="392"/>
        <v>1</v>
      </c>
      <c r="S316" s="13">
        <f t="shared" si="393"/>
        <v>0</v>
      </c>
      <c r="T316" s="13">
        <f t="shared" si="357"/>
        <v>1</v>
      </c>
      <c r="U316" s="16">
        <f t="shared" si="358"/>
        <v>0</v>
      </c>
      <c r="V316" s="17">
        <f t="shared" si="359"/>
        <v>0</v>
      </c>
      <c r="W316" s="16">
        <f t="shared" si="360"/>
        <v>0</v>
      </c>
      <c r="Y316" s="13">
        <f t="shared" si="394"/>
        <v>1</v>
      </c>
      <c r="Z316" s="13">
        <f t="shared" si="395"/>
        <v>0</v>
      </c>
      <c r="AA316" s="13">
        <f t="shared" si="336"/>
        <v>1</v>
      </c>
      <c r="AB316" s="16">
        <f t="shared" si="361"/>
        <v>0</v>
      </c>
      <c r="AC316" s="17">
        <f t="shared" si="362"/>
        <v>0</v>
      </c>
      <c r="AD316" s="16">
        <f t="shared" si="363"/>
        <v>0</v>
      </c>
      <c r="AF316" s="13">
        <f t="shared" si="396"/>
        <v>1</v>
      </c>
      <c r="AG316" s="13">
        <f t="shared" si="397"/>
        <v>0</v>
      </c>
      <c r="AH316" s="13">
        <f t="shared" si="337"/>
        <v>1</v>
      </c>
      <c r="AI316" s="16">
        <f t="shared" si="364"/>
        <v>0</v>
      </c>
      <c r="AJ316" s="17">
        <f t="shared" si="365"/>
        <v>0</v>
      </c>
      <c r="AK316" s="16">
        <f t="shared" si="366"/>
        <v>0</v>
      </c>
      <c r="AM316" s="13">
        <f t="shared" si="398"/>
        <v>1</v>
      </c>
      <c r="AN316" s="13">
        <f t="shared" si="399"/>
        <v>0</v>
      </c>
      <c r="AO316" s="13">
        <f t="shared" si="338"/>
        <v>1</v>
      </c>
      <c r="AP316" s="16">
        <f t="shared" si="367"/>
        <v>0</v>
      </c>
      <c r="AQ316" s="17">
        <f t="shared" si="368"/>
        <v>0</v>
      </c>
      <c r="AR316" s="16">
        <f t="shared" si="369"/>
        <v>0</v>
      </c>
      <c r="AT316" s="13">
        <f t="shared" si="400"/>
        <v>1</v>
      </c>
      <c r="AU316" s="13">
        <f t="shared" si="401"/>
        <v>0</v>
      </c>
      <c r="AV316" s="13">
        <f t="shared" si="339"/>
        <v>1</v>
      </c>
      <c r="AW316" s="16">
        <f t="shared" si="370"/>
        <v>0</v>
      </c>
      <c r="AX316" s="17">
        <f t="shared" si="371"/>
        <v>0</v>
      </c>
      <c r="AY316" s="16">
        <f t="shared" si="372"/>
        <v>0</v>
      </c>
      <c r="BA316" s="13">
        <f t="shared" si="402"/>
        <v>1</v>
      </c>
      <c r="BB316" s="13">
        <f t="shared" si="403"/>
        <v>0</v>
      </c>
      <c r="BC316" s="13">
        <f t="shared" si="340"/>
        <v>1</v>
      </c>
      <c r="BD316" s="16">
        <f t="shared" si="373"/>
        <v>0</v>
      </c>
      <c r="BE316" s="17">
        <f t="shared" si="374"/>
        <v>0</v>
      </c>
      <c r="BF316" s="16">
        <f t="shared" si="375"/>
        <v>0</v>
      </c>
      <c r="BH316" s="13">
        <f t="shared" si="404"/>
        <v>1</v>
      </c>
      <c r="BI316" s="13">
        <f t="shared" si="405"/>
        <v>0</v>
      </c>
      <c r="BJ316" s="13">
        <f t="shared" si="341"/>
        <v>1</v>
      </c>
      <c r="BK316" s="16">
        <f t="shared" si="376"/>
        <v>0</v>
      </c>
      <c r="BL316" s="17">
        <f t="shared" si="377"/>
        <v>0</v>
      </c>
      <c r="BM316" s="16">
        <f t="shared" si="378"/>
        <v>0</v>
      </c>
      <c r="BO316" s="13">
        <f t="shared" si="406"/>
        <v>1</v>
      </c>
      <c r="BP316" s="13">
        <f t="shared" si="407"/>
        <v>0</v>
      </c>
      <c r="BQ316" s="13">
        <f t="shared" si="342"/>
        <v>1</v>
      </c>
      <c r="BR316" s="16">
        <f t="shared" si="379"/>
        <v>0</v>
      </c>
      <c r="BS316" s="17">
        <f t="shared" si="380"/>
        <v>0</v>
      </c>
      <c r="BT316" s="16">
        <f t="shared" si="381"/>
        <v>0</v>
      </c>
      <c r="BV316" s="13">
        <f t="shared" si="408"/>
        <v>1</v>
      </c>
      <c r="BW316" s="13">
        <f t="shared" si="409"/>
        <v>0</v>
      </c>
      <c r="BX316" s="13">
        <f t="shared" si="343"/>
        <v>1</v>
      </c>
      <c r="BY316" s="16">
        <f t="shared" si="382"/>
        <v>0</v>
      </c>
      <c r="BZ316" s="17">
        <f t="shared" si="383"/>
        <v>0</v>
      </c>
      <c r="CA316" s="16">
        <f t="shared" si="384"/>
        <v>0</v>
      </c>
      <c r="CC316" s="13">
        <f t="shared" si="410"/>
        <v>1</v>
      </c>
      <c r="CD316" s="13">
        <f t="shared" si="411"/>
        <v>0</v>
      </c>
      <c r="CE316" s="13">
        <f t="shared" si="344"/>
        <v>1</v>
      </c>
      <c r="CF316" s="16">
        <f t="shared" si="385"/>
        <v>0</v>
      </c>
      <c r="CG316" s="17">
        <f t="shared" si="386"/>
        <v>0</v>
      </c>
      <c r="CH316" s="16">
        <f t="shared" si="387"/>
        <v>0</v>
      </c>
      <c r="CJ316" s="13">
        <f t="shared" si="412"/>
        <v>1</v>
      </c>
      <c r="CK316" s="13">
        <f t="shared" si="413"/>
        <v>0</v>
      </c>
      <c r="CL316" s="13">
        <f t="shared" si="345"/>
        <v>1</v>
      </c>
      <c r="CM316" s="16">
        <f t="shared" si="388"/>
        <v>0</v>
      </c>
      <c r="CN316" s="17">
        <f t="shared" si="389"/>
        <v>0</v>
      </c>
      <c r="CO316" s="16">
        <f t="shared" si="390"/>
        <v>0</v>
      </c>
      <c r="CQ316" s="16">
        <f t="shared" si="414"/>
        <v>0</v>
      </c>
      <c r="CR316" s="16">
        <f>CQ316-ROUNDDOWN(コマンド生成ツール!$D$25,0)</f>
        <v>0</v>
      </c>
      <c r="CS316" s="16">
        <v>8</v>
      </c>
    </row>
    <row r="317" spans="2:97" x14ac:dyDescent="0.15">
      <c r="B317" s="8">
        <f t="shared" si="415"/>
        <v>284</v>
      </c>
      <c r="C317" s="8">
        <f t="shared" si="346"/>
        <v>2</v>
      </c>
      <c r="D317" s="8">
        <f t="shared" si="347"/>
        <v>84</v>
      </c>
      <c r="E317" s="16">
        <f t="shared" si="348"/>
        <v>13836.619418378734</v>
      </c>
      <c r="F317" s="13">
        <f t="shared" si="349"/>
        <v>-0.2381036907129318</v>
      </c>
      <c r="G317" s="13">
        <f t="shared" si="350"/>
        <v>0.97123973995552737</v>
      </c>
      <c r="H317" s="13">
        <f t="shared" si="351"/>
        <v>-0.88661326493776105</v>
      </c>
      <c r="I317" s="13">
        <f t="shared" si="352"/>
        <v>-0.4625115333009584</v>
      </c>
      <c r="K317" s="13">
        <f t="shared" si="353"/>
        <v>1</v>
      </c>
      <c r="L317" s="13">
        <f t="shared" si="354"/>
        <v>0</v>
      </c>
      <c r="M317" s="13">
        <f t="shared" si="416"/>
        <v>1</v>
      </c>
      <c r="N317" s="16">
        <f t="shared" si="391"/>
        <v>0</v>
      </c>
      <c r="O317" s="17">
        <f t="shared" si="355"/>
        <v>0</v>
      </c>
      <c r="P317" s="16">
        <f t="shared" si="356"/>
        <v>0</v>
      </c>
      <c r="R317" s="13">
        <f t="shared" si="392"/>
        <v>1</v>
      </c>
      <c r="S317" s="13">
        <f t="shared" si="393"/>
        <v>0</v>
      </c>
      <c r="T317" s="13">
        <f t="shared" si="357"/>
        <v>1</v>
      </c>
      <c r="U317" s="16">
        <f t="shared" si="358"/>
        <v>0</v>
      </c>
      <c r="V317" s="17">
        <f t="shared" si="359"/>
        <v>0</v>
      </c>
      <c r="W317" s="16">
        <f t="shared" si="360"/>
        <v>0</v>
      </c>
      <c r="Y317" s="13">
        <f t="shared" si="394"/>
        <v>1</v>
      </c>
      <c r="Z317" s="13">
        <f t="shared" si="395"/>
        <v>0</v>
      </c>
      <c r="AA317" s="13">
        <f t="shared" si="336"/>
        <v>1</v>
      </c>
      <c r="AB317" s="16">
        <f t="shared" si="361"/>
        <v>0</v>
      </c>
      <c r="AC317" s="17">
        <f t="shared" si="362"/>
        <v>0</v>
      </c>
      <c r="AD317" s="16">
        <f t="shared" si="363"/>
        <v>0</v>
      </c>
      <c r="AF317" s="13">
        <f t="shared" si="396"/>
        <v>1</v>
      </c>
      <c r="AG317" s="13">
        <f t="shared" si="397"/>
        <v>0</v>
      </c>
      <c r="AH317" s="13">
        <f t="shared" si="337"/>
        <v>1</v>
      </c>
      <c r="AI317" s="16">
        <f t="shared" si="364"/>
        <v>0</v>
      </c>
      <c r="AJ317" s="17">
        <f t="shared" si="365"/>
        <v>0</v>
      </c>
      <c r="AK317" s="16">
        <f t="shared" si="366"/>
        <v>0</v>
      </c>
      <c r="AM317" s="13">
        <f t="shared" si="398"/>
        <v>1</v>
      </c>
      <c r="AN317" s="13">
        <f t="shared" si="399"/>
        <v>0</v>
      </c>
      <c r="AO317" s="13">
        <f t="shared" si="338"/>
        <v>1</v>
      </c>
      <c r="AP317" s="16">
        <f t="shared" si="367"/>
        <v>0</v>
      </c>
      <c r="AQ317" s="17">
        <f t="shared" si="368"/>
        <v>0</v>
      </c>
      <c r="AR317" s="16">
        <f t="shared" si="369"/>
        <v>0</v>
      </c>
      <c r="AT317" s="13">
        <f t="shared" si="400"/>
        <v>1</v>
      </c>
      <c r="AU317" s="13">
        <f t="shared" si="401"/>
        <v>0</v>
      </c>
      <c r="AV317" s="13">
        <f t="shared" si="339"/>
        <v>1</v>
      </c>
      <c r="AW317" s="16">
        <f t="shared" si="370"/>
        <v>0</v>
      </c>
      <c r="AX317" s="17">
        <f t="shared" si="371"/>
        <v>0</v>
      </c>
      <c r="AY317" s="16">
        <f t="shared" si="372"/>
        <v>0</v>
      </c>
      <c r="BA317" s="13">
        <f t="shared" si="402"/>
        <v>1</v>
      </c>
      <c r="BB317" s="13">
        <f t="shared" si="403"/>
        <v>0</v>
      </c>
      <c r="BC317" s="13">
        <f t="shared" si="340"/>
        <v>1</v>
      </c>
      <c r="BD317" s="16">
        <f t="shared" si="373"/>
        <v>0</v>
      </c>
      <c r="BE317" s="17">
        <f t="shared" si="374"/>
        <v>0</v>
      </c>
      <c r="BF317" s="16">
        <f t="shared" si="375"/>
        <v>0</v>
      </c>
      <c r="BH317" s="13">
        <f t="shared" si="404"/>
        <v>1</v>
      </c>
      <c r="BI317" s="13">
        <f t="shared" si="405"/>
        <v>0</v>
      </c>
      <c r="BJ317" s="13">
        <f t="shared" si="341"/>
        <v>1</v>
      </c>
      <c r="BK317" s="16">
        <f t="shared" si="376"/>
        <v>0</v>
      </c>
      <c r="BL317" s="17">
        <f t="shared" si="377"/>
        <v>0</v>
      </c>
      <c r="BM317" s="16">
        <f t="shared" si="378"/>
        <v>0</v>
      </c>
      <c r="BO317" s="13">
        <f t="shared" si="406"/>
        <v>1</v>
      </c>
      <c r="BP317" s="13">
        <f t="shared" si="407"/>
        <v>0</v>
      </c>
      <c r="BQ317" s="13">
        <f t="shared" si="342"/>
        <v>1</v>
      </c>
      <c r="BR317" s="16">
        <f t="shared" si="379"/>
        <v>0</v>
      </c>
      <c r="BS317" s="17">
        <f t="shared" si="380"/>
        <v>0</v>
      </c>
      <c r="BT317" s="16">
        <f t="shared" si="381"/>
        <v>0</v>
      </c>
      <c r="BV317" s="13">
        <f t="shared" si="408"/>
        <v>1</v>
      </c>
      <c r="BW317" s="13">
        <f t="shared" si="409"/>
        <v>0</v>
      </c>
      <c r="BX317" s="13">
        <f t="shared" si="343"/>
        <v>1</v>
      </c>
      <c r="BY317" s="16">
        <f t="shared" si="382"/>
        <v>0</v>
      </c>
      <c r="BZ317" s="17">
        <f t="shared" si="383"/>
        <v>0</v>
      </c>
      <c r="CA317" s="16">
        <f t="shared" si="384"/>
        <v>0</v>
      </c>
      <c r="CC317" s="13">
        <f t="shared" si="410"/>
        <v>1</v>
      </c>
      <c r="CD317" s="13">
        <f t="shared" si="411"/>
        <v>0</v>
      </c>
      <c r="CE317" s="13">
        <f t="shared" si="344"/>
        <v>1</v>
      </c>
      <c r="CF317" s="16">
        <f t="shared" si="385"/>
        <v>0</v>
      </c>
      <c r="CG317" s="17">
        <f t="shared" si="386"/>
        <v>0</v>
      </c>
      <c r="CH317" s="16">
        <f t="shared" si="387"/>
        <v>0</v>
      </c>
      <c r="CJ317" s="13">
        <f t="shared" si="412"/>
        <v>1</v>
      </c>
      <c r="CK317" s="13">
        <f t="shared" si="413"/>
        <v>0</v>
      </c>
      <c r="CL317" s="13">
        <f t="shared" si="345"/>
        <v>1</v>
      </c>
      <c r="CM317" s="16">
        <f t="shared" si="388"/>
        <v>0</v>
      </c>
      <c r="CN317" s="17">
        <f t="shared" si="389"/>
        <v>0</v>
      </c>
      <c r="CO317" s="16">
        <f t="shared" si="390"/>
        <v>0</v>
      </c>
      <c r="CQ317" s="16">
        <f t="shared" si="414"/>
        <v>0</v>
      </c>
      <c r="CR317" s="16">
        <f>CQ317-ROUNDDOWN(コマンド生成ツール!$D$25,0)</f>
        <v>0</v>
      </c>
      <c r="CS317" s="16">
        <v>8</v>
      </c>
    </row>
    <row r="318" spans="2:97" x14ac:dyDescent="0.15">
      <c r="B318" s="8">
        <f t="shared" si="415"/>
        <v>285</v>
      </c>
      <c r="C318" s="8">
        <f t="shared" si="346"/>
        <v>2</v>
      </c>
      <c r="D318" s="8">
        <f t="shared" si="347"/>
        <v>85</v>
      </c>
      <c r="E318" s="16">
        <f t="shared" si="348"/>
        <v>14158.915687682758</v>
      </c>
      <c r="F318" s="13">
        <f t="shared" si="349"/>
        <v>-0.27885480284041125</v>
      </c>
      <c r="G318" s="13">
        <f t="shared" si="350"/>
        <v>0.96033327492742615</v>
      </c>
      <c r="H318" s="13">
        <f t="shared" si="351"/>
        <v>-0.84447999786567074</v>
      </c>
      <c r="I318" s="13">
        <f t="shared" si="352"/>
        <v>-0.53558709208194777</v>
      </c>
      <c r="K318" s="13">
        <f t="shared" si="353"/>
        <v>1</v>
      </c>
      <c r="L318" s="13">
        <f t="shared" si="354"/>
        <v>0</v>
      </c>
      <c r="M318" s="13">
        <f t="shared" si="416"/>
        <v>1</v>
      </c>
      <c r="N318" s="16">
        <f t="shared" si="391"/>
        <v>0</v>
      </c>
      <c r="O318" s="17">
        <f t="shared" si="355"/>
        <v>0</v>
      </c>
      <c r="P318" s="16">
        <f t="shared" si="356"/>
        <v>0</v>
      </c>
      <c r="R318" s="13">
        <f t="shared" si="392"/>
        <v>1</v>
      </c>
      <c r="S318" s="13">
        <f t="shared" si="393"/>
        <v>0</v>
      </c>
      <c r="T318" s="13">
        <f t="shared" si="357"/>
        <v>1</v>
      </c>
      <c r="U318" s="16">
        <f t="shared" si="358"/>
        <v>0</v>
      </c>
      <c r="V318" s="17">
        <f t="shared" si="359"/>
        <v>0</v>
      </c>
      <c r="W318" s="16">
        <f t="shared" si="360"/>
        <v>0</v>
      </c>
      <c r="Y318" s="13">
        <f t="shared" si="394"/>
        <v>1</v>
      </c>
      <c r="Z318" s="13">
        <f t="shared" si="395"/>
        <v>0</v>
      </c>
      <c r="AA318" s="13">
        <f t="shared" si="336"/>
        <v>1</v>
      </c>
      <c r="AB318" s="16">
        <f t="shared" si="361"/>
        <v>0</v>
      </c>
      <c r="AC318" s="17">
        <f t="shared" si="362"/>
        <v>0</v>
      </c>
      <c r="AD318" s="16">
        <f t="shared" si="363"/>
        <v>0</v>
      </c>
      <c r="AF318" s="13">
        <f t="shared" si="396"/>
        <v>1</v>
      </c>
      <c r="AG318" s="13">
        <f t="shared" si="397"/>
        <v>0</v>
      </c>
      <c r="AH318" s="13">
        <f t="shared" si="337"/>
        <v>1</v>
      </c>
      <c r="AI318" s="16">
        <f t="shared" si="364"/>
        <v>0</v>
      </c>
      <c r="AJ318" s="17">
        <f t="shared" si="365"/>
        <v>0</v>
      </c>
      <c r="AK318" s="16">
        <f t="shared" si="366"/>
        <v>0</v>
      </c>
      <c r="AM318" s="13">
        <f t="shared" si="398"/>
        <v>1</v>
      </c>
      <c r="AN318" s="13">
        <f t="shared" si="399"/>
        <v>0</v>
      </c>
      <c r="AO318" s="13">
        <f t="shared" si="338"/>
        <v>1</v>
      </c>
      <c r="AP318" s="16">
        <f t="shared" si="367"/>
        <v>0</v>
      </c>
      <c r="AQ318" s="17">
        <f t="shared" si="368"/>
        <v>0</v>
      </c>
      <c r="AR318" s="16">
        <f t="shared" si="369"/>
        <v>0</v>
      </c>
      <c r="AT318" s="13">
        <f t="shared" si="400"/>
        <v>1</v>
      </c>
      <c r="AU318" s="13">
        <f t="shared" si="401"/>
        <v>0</v>
      </c>
      <c r="AV318" s="13">
        <f t="shared" si="339"/>
        <v>1</v>
      </c>
      <c r="AW318" s="16">
        <f t="shared" si="370"/>
        <v>0</v>
      </c>
      <c r="AX318" s="17">
        <f t="shared" si="371"/>
        <v>0</v>
      </c>
      <c r="AY318" s="16">
        <f t="shared" si="372"/>
        <v>0</v>
      </c>
      <c r="BA318" s="13">
        <f t="shared" si="402"/>
        <v>1</v>
      </c>
      <c r="BB318" s="13">
        <f t="shared" si="403"/>
        <v>0</v>
      </c>
      <c r="BC318" s="13">
        <f t="shared" si="340"/>
        <v>1</v>
      </c>
      <c r="BD318" s="16">
        <f t="shared" si="373"/>
        <v>0</v>
      </c>
      <c r="BE318" s="17">
        <f t="shared" si="374"/>
        <v>0</v>
      </c>
      <c r="BF318" s="16">
        <f t="shared" si="375"/>
        <v>0</v>
      </c>
      <c r="BH318" s="13">
        <f t="shared" si="404"/>
        <v>1</v>
      </c>
      <c r="BI318" s="13">
        <f t="shared" si="405"/>
        <v>0</v>
      </c>
      <c r="BJ318" s="13">
        <f t="shared" si="341"/>
        <v>1</v>
      </c>
      <c r="BK318" s="16">
        <f t="shared" si="376"/>
        <v>0</v>
      </c>
      <c r="BL318" s="17">
        <f t="shared" si="377"/>
        <v>0</v>
      </c>
      <c r="BM318" s="16">
        <f t="shared" si="378"/>
        <v>0</v>
      </c>
      <c r="BO318" s="13">
        <f t="shared" si="406"/>
        <v>1</v>
      </c>
      <c r="BP318" s="13">
        <f t="shared" si="407"/>
        <v>0</v>
      </c>
      <c r="BQ318" s="13">
        <f t="shared" si="342"/>
        <v>1</v>
      </c>
      <c r="BR318" s="16">
        <f t="shared" si="379"/>
        <v>0</v>
      </c>
      <c r="BS318" s="17">
        <f t="shared" si="380"/>
        <v>0</v>
      </c>
      <c r="BT318" s="16">
        <f t="shared" si="381"/>
        <v>0</v>
      </c>
      <c r="BV318" s="13">
        <f t="shared" si="408"/>
        <v>1</v>
      </c>
      <c r="BW318" s="13">
        <f t="shared" si="409"/>
        <v>0</v>
      </c>
      <c r="BX318" s="13">
        <f t="shared" si="343"/>
        <v>1</v>
      </c>
      <c r="BY318" s="16">
        <f t="shared" si="382"/>
        <v>0</v>
      </c>
      <c r="BZ318" s="17">
        <f t="shared" si="383"/>
        <v>0</v>
      </c>
      <c r="CA318" s="16">
        <f t="shared" si="384"/>
        <v>0</v>
      </c>
      <c r="CC318" s="13">
        <f t="shared" si="410"/>
        <v>1</v>
      </c>
      <c r="CD318" s="13">
        <f t="shared" si="411"/>
        <v>0</v>
      </c>
      <c r="CE318" s="13">
        <f t="shared" si="344"/>
        <v>1</v>
      </c>
      <c r="CF318" s="16">
        <f t="shared" si="385"/>
        <v>0</v>
      </c>
      <c r="CG318" s="17">
        <f t="shared" si="386"/>
        <v>0</v>
      </c>
      <c r="CH318" s="16">
        <f t="shared" si="387"/>
        <v>0</v>
      </c>
      <c r="CJ318" s="13">
        <f t="shared" si="412"/>
        <v>1</v>
      </c>
      <c r="CK318" s="13">
        <f t="shared" si="413"/>
        <v>0</v>
      </c>
      <c r="CL318" s="13">
        <f t="shared" si="345"/>
        <v>1</v>
      </c>
      <c r="CM318" s="16">
        <f t="shared" si="388"/>
        <v>0</v>
      </c>
      <c r="CN318" s="17">
        <f t="shared" si="389"/>
        <v>0</v>
      </c>
      <c r="CO318" s="16">
        <f t="shared" si="390"/>
        <v>0</v>
      </c>
      <c r="CQ318" s="16">
        <f t="shared" si="414"/>
        <v>0</v>
      </c>
      <c r="CR318" s="16">
        <f>CQ318-ROUNDDOWN(コマンド生成ツール!$D$25,0)</f>
        <v>0</v>
      </c>
      <c r="CS318" s="16">
        <v>8</v>
      </c>
    </row>
    <row r="319" spans="2:97" x14ac:dyDescent="0.15">
      <c r="B319" s="8">
        <f t="shared" si="415"/>
        <v>286</v>
      </c>
      <c r="C319" s="8">
        <f t="shared" si="346"/>
        <v>2</v>
      </c>
      <c r="D319" s="8">
        <f t="shared" si="347"/>
        <v>86</v>
      </c>
      <c r="E319" s="16">
        <f t="shared" si="348"/>
        <v>14488.719201499805</v>
      </c>
      <c r="F319" s="13">
        <f t="shared" si="349"/>
        <v>-0.32004082807794049</v>
      </c>
      <c r="G319" s="13">
        <f t="shared" si="350"/>
        <v>0.94740375150364808</v>
      </c>
      <c r="H319" s="13">
        <f t="shared" si="351"/>
        <v>-0.79514773672637229</v>
      </c>
      <c r="I319" s="13">
        <f t="shared" si="352"/>
        <v>-0.60641576231074978</v>
      </c>
      <c r="K319" s="13">
        <f t="shared" si="353"/>
        <v>1</v>
      </c>
      <c r="L319" s="13">
        <f t="shared" si="354"/>
        <v>0</v>
      </c>
      <c r="M319" s="13">
        <f t="shared" si="416"/>
        <v>1</v>
      </c>
      <c r="N319" s="16">
        <f t="shared" si="391"/>
        <v>0</v>
      </c>
      <c r="O319" s="17">
        <f t="shared" si="355"/>
        <v>0</v>
      </c>
      <c r="P319" s="16">
        <f t="shared" si="356"/>
        <v>0</v>
      </c>
      <c r="R319" s="13">
        <f t="shared" si="392"/>
        <v>1</v>
      </c>
      <c r="S319" s="13">
        <f t="shared" si="393"/>
        <v>0</v>
      </c>
      <c r="T319" s="13">
        <f t="shared" si="357"/>
        <v>1</v>
      </c>
      <c r="U319" s="16">
        <f t="shared" si="358"/>
        <v>0</v>
      </c>
      <c r="V319" s="17">
        <f t="shared" si="359"/>
        <v>0</v>
      </c>
      <c r="W319" s="16">
        <f t="shared" si="360"/>
        <v>0</v>
      </c>
      <c r="Y319" s="13">
        <f t="shared" si="394"/>
        <v>1</v>
      </c>
      <c r="Z319" s="13">
        <f t="shared" si="395"/>
        <v>0</v>
      </c>
      <c r="AA319" s="13">
        <f t="shared" si="336"/>
        <v>1</v>
      </c>
      <c r="AB319" s="16">
        <f t="shared" si="361"/>
        <v>0</v>
      </c>
      <c r="AC319" s="17">
        <f t="shared" si="362"/>
        <v>0</v>
      </c>
      <c r="AD319" s="16">
        <f t="shared" si="363"/>
        <v>0</v>
      </c>
      <c r="AF319" s="13">
        <f t="shared" si="396"/>
        <v>1</v>
      </c>
      <c r="AG319" s="13">
        <f t="shared" si="397"/>
        <v>0</v>
      </c>
      <c r="AH319" s="13">
        <f t="shared" si="337"/>
        <v>1</v>
      </c>
      <c r="AI319" s="16">
        <f t="shared" si="364"/>
        <v>0</v>
      </c>
      <c r="AJ319" s="17">
        <f t="shared" si="365"/>
        <v>0</v>
      </c>
      <c r="AK319" s="16">
        <f t="shared" si="366"/>
        <v>0</v>
      </c>
      <c r="AM319" s="13">
        <f t="shared" si="398"/>
        <v>1</v>
      </c>
      <c r="AN319" s="13">
        <f t="shared" si="399"/>
        <v>0</v>
      </c>
      <c r="AO319" s="13">
        <f t="shared" si="338"/>
        <v>1</v>
      </c>
      <c r="AP319" s="16">
        <f t="shared" si="367"/>
        <v>0</v>
      </c>
      <c r="AQ319" s="17">
        <f t="shared" si="368"/>
        <v>0</v>
      </c>
      <c r="AR319" s="16">
        <f t="shared" si="369"/>
        <v>0</v>
      </c>
      <c r="AT319" s="13">
        <f t="shared" si="400"/>
        <v>1</v>
      </c>
      <c r="AU319" s="13">
        <f t="shared" si="401"/>
        <v>0</v>
      </c>
      <c r="AV319" s="13">
        <f t="shared" si="339"/>
        <v>1</v>
      </c>
      <c r="AW319" s="16">
        <f t="shared" si="370"/>
        <v>0</v>
      </c>
      <c r="AX319" s="17">
        <f t="shared" si="371"/>
        <v>0</v>
      </c>
      <c r="AY319" s="16">
        <f t="shared" si="372"/>
        <v>0</v>
      </c>
      <c r="BA319" s="13">
        <f t="shared" si="402"/>
        <v>1</v>
      </c>
      <c r="BB319" s="13">
        <f t="shared" si="403"/>
        <v>0</v>
      </c>
      <c r="BC319" s="13">
        <f t="shared" si="340"/>
        <v>1</v>
      </c>
      <c r="BD319" s="16">
        <f t="shared" si="373"/>
        <v>0</v>
      </c>
      <c r="BE319" s="17">
        <f t="shared" si="374"/>
        <v>0</v>
      </c>
      <c r="BF319" s="16">
        <f t="shared" si="375"/>
        <v>0</v>
      </c>
      <c r="BH319" s="13">
        <f t="shared" si="404"/>
        <v>1</v>
      </c>
      <c r="BI319" s="13">
        <f t="shared" si="405"/>
        <v>0</v>
      </c>
      <c r="BJ319" s="13">
        <f t="shared" si="341"/>
        <v>1</v>
      </c>
      <c r="BK319" s="16">
        <f t="shared" si="376"/>
        <v>0</v>
      </c>
      <c r="BL319" s="17">
        <f t="shared" si="377"/>
        <v>0</v>
      </c>
      <c r="BM319" s="16">
        <f t="shared" si="378"/>
        <v>0</v>
      </c>
      <c r="BO319" s="13">
        <f t="shared" si="406"/>
        <v>1</v>
      </c>
      <c r="BP319" s="13">
        <f t="shared" si="407"/>
        <v>0</v>
      </c>
      <c r="BQ319" s="13">
        <f t="shared" si="342"/>
        <v>1</v>
      </c>
      <c r="BR319" s="16">
        <f t="shared" si="379"/>
        <v>0</v>
      </c>
      <c r="BS319" s="17">
        <f t="shared" si="380"/>
        <v>0</v>
      </c>
      <c r="BT319" s="16">
        <f t="shared" si="381"/>
        <v>0</v>
      </c>
      <c r="BV319" s="13">
        <f t="shared" si="408"/>
        <v>1</v>
      </c>
      <c r="BW319" s="13">
        <f t="shared" si="409"/>
        <v>0</v>
      </c>
      <c r="BX319" s="13">
        <f t="shared" si="343"/>
        <v>1</v>
      </c>
      <c r="BY319" s="16">
        <f t="shared" si="382"/>
        <v>0</v>
      </c>
      <c r="BZ319" s="17">
        <f t="shared" si="383"/>
        <v>0</v>
      </c>
      <c r="CA319" s="16">
        <f t="shared" si="384"/>
        <v>0</v>
      </c>
      <c r="CC319" s="13">
        <f t="shared" si="410"/>
        <v>1</v>
      </c>
      <c r="CD319" s="13">
        <f t="shared" si="411"/>
        <v>0</v>
      </c>
      <c r="CE319" s="13">
        <f t="shared" si="344"/>
        <v>1</v>
      </c>
      <c r="CF319" s="16">
        <f t="shared" si="385"/>
        <v>0</v>
      </c>
      <c r="CG319" s="17">
        <f t="shared" si="386"/>
        <v>0</v>
      </c>
      <c r="CH319" s="16">
        <f t="shared" si="387"/>
        <v>0</v>
      </c>
      <c r="CJ319" s="13">
        <f t="shared" si="412"/>
        <v>1</v>
      </c>
      <c r="CK319" s="13">
        <f t="shared" si="413"/>
        <v>0</v>
      </c>
      <c r="CL319" s="13">
        <f t="shared" si="345"/>
        <v>1</v>
      </c>
      <c r="CM319" s="16">
        <f t="shared" si="388"/>
        <v>0</v>
      </c>
      <c r="CN319" s="17">
        <f t="shared" si="389"/>
        <v>0</v>
      </c>
      <c r="CO319" s="16">
        <f t="shared" si="390"/>
        <v>0</v>
      </c>
      <c r="CQ319" s="16">
        <f t="shared" si="414"/>
        <v>0</v>
      </c>
      <c r="CR319" s="16">
        <f>CQ319-ROUNDDOWN(コマンド生成ツール!$D$25,0)</f>
        <v>0</v>
      </c>
      <c r="CS319" s="16">
        <v>8</v>
      </c>
    </row>
    <row r="320" spans="2:97" x14ac:dyDescent="0.15">
      <c r="B320" s="8">
        <f t="shared" si="415"/>
        <v>287</v>
      </c>
      <c r="C320" s="8">
        <f t="shared" si="346"/>
        <v>2</v>
      </c>
      <c r="D320" s="8">
        <f t="shared" si="347"/>
        <v>87</v>
      </c>
      <c r="E320" s="16">
        <f t="shared" si="348"/>
        <v>14826.204826018353</v>
      </c>
      <c r="F320" s="13">
        <f t="shared" si="349"/>
        <v>-0.36156820597283024</v>
      </c>
      <c r="G320" s="13">
        <f t="shared" si="350"/>
        <v>0.93234566145265518</v>
      </c>
      <c r="H320" s="13">
        <f t="shared" si="351"/>
        <v>-0.73853686485917802</v>
      </c>
      <c r="I320" s="13">
        <f t="shared" si="352"/>
        <v>-0.67421309631597648</v>
      </c>
      <c r="K320" s="13">
        <f t="shared" si="353"/>
        <v>1</v>
      </c>
      <c r="L320" s="13">
        <f t="shared" si="354"/>
        <v>0</v>
      </c>
      <c r="M320" s="13">
        <f t="shared" si="416"/>
        <v>1</v>
      </c>
      <c r="N320" s="16">
        <f t="shared" si="391"/>
        <v>0</v>
      </c>
      <c r="O320" s="17">
        <f t="shared" si="355"/>
        <v>0</v>
      </c>
      <c r="P320" s="16">
        <f t="shared" si="356"/>
        <v>0</v>
      </c>
      <c r="R320" s="13">
        <f t="shared" si="392"/>
        <v>1</v>
      </c>
      <c r="S320" s="13">
        <f t="shared" si="393"/>
        <v>0</v>
      </c>
      <c r="T320" s="13">
        <f t="shared" si="357"/>
        <v>1</v>
      </c>
      <c r="U320" s="16">
        <f t="shared" si="358"/>
        <v>0</v>
      </c>
      <c r="V320" s="17">
        <f t="shared" si="359"/>
        <v>0</v>
      </c>
      <c r="W320" s="16">
        <f t="shared" si="360"/>
        <v>0</v>
      </c>
      <c r="Y320" s="13">
        <f t="shared" si="394"/>
        <v>1</v>
      </c>
      <c r="Z320" s="13">
        <f t="shared" si="395"/>
        <v>0</v>
      </c>
      <c r="AA320" s="13">
        <f t="shared" si="336"/>
        <v>1</v>
      </c>
      <c r="AB320" s="16">
        <f t="shared" si="361"/>
        <v>0</v>
      </c>
      <c r="AC320" s="17">
        <f t="shared" si="362"/>
        <v>0</v>
      </c>
      <c r="AD320" s="16">
        <f t="shared" si="363"/>
        <v>0</v>
      </c>
      <c r="AF320" s="13">
        <f t="shared" si="396"/>
        <v>1</v>
      </c>
      <c r="AG320" s="13">
        <f t="shared" si="397"/>
        <v>0</v>
      </c>
      <c r="AH320" s="13">
        <f t="shared" si="337"/>
        <v>1</v>
      </c>
      <c r="AI320" s="16">
        <f t="shared" si="364"/>
        <v>0</v>
      </c>
      <c r="AJ320" s="17">
        <f t="shared" si="365"/>
        <v>0</v>
      </c>
      <c r="AK320" s="16">
        <f t="shared" si="366"/>
        <v>0</v>
      </c>
      <c r="AM320" s="13">
        <f t="shared" si="398"/>
        <v>1</v>
      </c>
      <c r="AN320" s="13">
        <f t="shared" si="399"/>
        <v>0</v>
      </c>
      <c r="AO320" s="13">
        <f t="shared" si="338"/>
        <v>1</v>
      </c>
      <c r="AP320" s="16">
        <f t="shared" si="367"/>
        <v>0</v>
      </c>
      <c r="AQ320" s="17">
        <f t="shared" si="368"/>
        <v>0</v>
      </c>
      <c r="AR320" s="16">
        <f t="shared" si="369"/>
        <v>0</v>
      </c>
      <c r="AT320" s="13">
        <f t="shared" si="400"/>
        <v>1</v>
      </c>
      <c r="AU320" s="13">
        <f t="shared" si="401"/>
        <v>0</v>
      </c>
      <c r="AV320" s="13">
        <f t="shared" si="339"/>
        <v>1</v>
      </c>
      <c r="AW320" s="16">
        <f t="shared" si="370"/>
        <v>0</v>
      </c>
      <c r="AX320" s="17">
        <f t="shared" si="371"/>
        <v>0</v>
      </c>
      <c r="AY320" s="16">
        <f t="shared" si="372"/>
        <v>0</v>
      </c>
      <c r="BA320" s="13">
        <f t="shared" si="402"/>
        <v>1</v>
      </c>
      <c r="BB320" s="13">
        <f t="shared" si="403"/>
        <v>0</v>
      </c>
      <c r="BC320" s="13">
        <f t="shared" si="340"/>
        <v>1</v>
      </c>
      <c r="BD320" s="16">
        <f t="shared" si="373"/>
        <v>0</v>
      </c>
      <c r="BE320" s="17">
        <f t="shared" si="374"/>
        <v>0</v>
      </c>
      <c r="BF320" s="16">
        <f t="shared" si="375"/>
        <v>0</v>
      </c>
      <c r="BH320" s="13">
        <f t="shared" si="404"/>
        <v>1</v>
      </c>
      <c r="BI320" s="13">
        <f t="shared" si="405"/>
        <v>0</v>
      </c>
      <c r="BJ320" s="13">
        <f t="shared" si="341"/>
        <v>1</v>
      </c>
      <c r="BK320" s="16">
        <f t="shared" si="376"/>
        <v>0</v>
      </c>
      <c r="BL320" s="17">
        <f t="shared" si="377"/>
        <v>0</v>
      </c>
      <c r="BM320" s="16">
        <f t="shared" si="378"/>
        <v>0</v>
      </c>
      <c r="BO320" s="13">
        <f t="shared" si="406"/>
        <v>1</v>
      </c>
      <c r="BP320" s="13">
        <f t="shared" si="407"/>
        <v>0</v>
      </c>
      <c r="BQ320" s="13">
        <f t="shared" si="342"/>
        <v>1</v>
      </c>
      <c r="BR320" s="16">
        <f t="shared" si="379"/>
        <v>0</v>
      </c>
      <c r="BS320" s="17">
        <f t="shared" si="380"/>
        <v>0</v>
      </c>
      <c r="BT320" s="16">
        <f t="shared" si="381"/>
        <v>0</v>
      </c>
      <c r="BV320" s="13">
        <f t="shared" si="408"/>
        <v>1</v>
      </c>
      <c r="BW320" s="13">
        <f t="shared" si="409"/>
        <v>0</v>
      </c>
      <c r="BX320" s="13">
        <f t="shared" si="343"/>
        <v>1</v>
      </c>
      <c r="BY320" s="16">
        <f t="shared" si="382"/>
        <v>0</v>
      </c>
      <c r="BZ320" s="17">
        <f t="shared" si="383"/>
        <v>0</v>
      </c>
      <c r="CA320" s="16">
        <f t="shared" si="384"/>
        <v>0</v>
      </c>
      <c r="CC320" s="13">
        <f t="shared" si="410"/>
        <v>1</v>
      </c>
      <c r="CD320" s="13">
        <f t="shared" si="411"/>
        <v>0</v>
      </c>
      <c r="CE320" s="13">
        <f t="shared" si="344"/>
        <v>1</v>
      </c>
      <c r="CF320" s="16">
        <f t="shared" si="385"/>
        <v>0</v>
      </c>
      <c r="CG320" s="17">
        <f t="shared" si="386"/>
        <v>0</v>
      </c>
      <c r="CH320" s="16">
        <f t="shared" si="387"/>
        <v>0</v>
      </c>
      <c r="CJ320" s="13">
        <f t="shared" si="412"/>
        <v>1</v>
      </c>
      <c r="CK320" s="13">
        <f t="shared" si="413"/>
        <v>0</v>
      </c>
      <c r="CL320" s="13">
        <f t="shared" si="345"/>
        <v>1</v>
      </c>
      <c r="CM320" s="16">
        <f t="shared" si="388"/>
        <v>0</v>
      </c>
      <c r="CN320" s="17">
        <f t="shared" si="389"/>
        <v>0</v>
      </c>
      <c r="CO320" s="16">
        <f t="shared" si="390"/>
        <v>0</v>
      </c>
      <c r="CQ320" s="16">
        <f t="shared" si="414"/>
        <v>0</v>
      </c>
      <c r="CR320" s="16">
        <f>CQ320-ROUNDDOWN(コマンド生成ツール!$D$25,0)</f>
        <v>0</v>
      </c>
      <c r="CS320" s="16">
        <v>8</v>
      </c>
    </row>
    <row r="321" spans="2:97" x14ac:dyDescent="0.15">
      <c r="B321" s="8">
        <f t="shared" si="415"/>
        <v>288</v>
      </c>
      <c r="C321" s="8">
        <f t="shared" si="346"/>
        <v>2</v>
      </c>
      <c r="D321" s="8">
        <f t="shared" si="347"/>
        <v>88</v>
      </c>
      <c r="E321" s="16">
        <f t="shared" si="348"/>
        <v>15171.551500583675</v>
      </c>
      <c r="F321" s="13">
        <f t="shared" si="349"/>
        <v>-0.40333187893892708</v>
      </c>
      <c r="G321" s="13">
        <f t="shared" si="350"/>
        <v>0.91505376641571978</v>
      </c>
      <c r="H321" s="13">
        <f t="shared" si="351"/>
        <v>-0.67464679086318935</v>
      </c>
      <c r="I321" s="13">
        <f t="shared" si="352"/>
        <v>-0.73814070987718872</v>
      </c>
      <c r="K321" s="13">
        <f t="shared" si="353"/>
        <v>1</v>
      </c>
      <c r="L321" s="13">
        <f t="shared" si="354"/>
        <v>0</v>
      </c>
      <c r="M321" s="13">
        <f t="shared" si="416"/>
        <v>1</v>
      </c>
      <c r="N321" s="16">
        <f t="shared" si="391"/>
        <v>0</v>
      </c>
      <c r="O321" s="17">
        <f t="shared" si="355"/>
        <v>0</v>
      </c>
      <c r="P321" s="16">
        <f t="shared" si="356"/>
        <v>0</v>
      </c>
      <c r="R321" s="13">
        <f t="shared" si="392"/>
        <v>1</v>
      </c>
      <c r="S321" s="13">
        <f t="shared" si="393"/>
        <v>0</v>
      </c>
      <c r="T321" s="13">
        <f t="shared" si="357"/>
        <v>1</v>
      </c>
      <c r="U321" s="16">
        <f t="shared" si="358"/>
        <v>0</v>
      </c>
      <c r="V321" s="17">
        <f t="shared" si="359"/>
        <v>0</v>
      </c>
      <c r="W321" s="16">
        <f t="shared" si="360"/>
        <v>0</v>
      </c>
      <c r="Y321" s="13">
        <f t="shared" si="394"/>
        <v>1</v>
      </c>
      <c r="Z321" s="13">
        <f t="shared" si="395"/>
        <v>0</v>
      </c>
      <c r="AA321" s="13">
        <f t="shared" si="336"/>
        <v>1</v>
      </c>
      <c r="AB321" s="16">
        <f t="shared" si="361"/>
        <v>0</v>
      </c>
      <c r="AC321" s="17">
        <f t="shared" si="362"/>
        <v>0</v>
      </c>
      <c r="AD321" s="16">
        <f t="shared" si="363"/>
        <v>0</v>
      </c>
      <c r="AF321" s="13">
        <f t="shared" si="396"/>
        <v>1</v>
      </c>
      <c r="AG321" s="13">
        <f t="shared" si="397"/>
        <v>0</v>
      </c>
      <c r="AH321" s="13">
        <f t="shared" si="337"/>
        <v>1</v>
      </c>
      <c r="AI321" s="16">
        <f t="shared" si="364"/>
        <v>0</v>
      </c>
      <c r="AJ321" s="17">
        <f t="shared" si="365"/>
        <v>0</v>
      </c>
      <c r="AK321" s="16">
        <f t="shared" si="366"/>
        <v>0</v>
      </c>
      <c r="AM321" s="13">
        <f t="shared" si="398"/>
        <v>1</v>
      </c>
      <c r="AN321" s="13">
        <f t="shared" si="399"/>
        <v>0</v>
      </c>
      <c r="AO321" s="13">
        <f t="shared" si="338"/>
        <v>1</v>
      </c>
      <c r="AP321" s="16">
        <f t="shared" si="367"/>
        <v>0</v>
      </c>
      <c r="AQ321" s="17">
        <f t="shared" si="368"/>
        <v>0</v>
      </c>
      <c r="AR321" s="16">
        <f t="shared" si="369"/>
        <v>0</v>
      </c>
      <c r="AT321" s="13">
        <f t="shared" si="400"/>
        <v>1</v>
      </c>
      <c r="AU321" s="13">
        <f t="shared" si="401"/>
        <v>0</v>
      </c>
      <c r="AV321" s="13">
        <f t="shared" si="339"/>
        <v>1</v>
      </c>
      <c r="AW321" s="16">
        <f t="shared" si="370"/>
        <v>0</v>
      </c>
      <c r="AX321" s="17">
        <f t="shared" si="371"/>
        <v>0</v>
      </c>
      <c r="AY321" s="16">
        <f t="shared" si="372"/>
        <v>0</v>
      </c>
      <c r="BA321" s="13">
        <f t="shared" si="402"/>
        <v>1</v>
      </c>
      <c r="BB321" s="13">
        <f t="shared" si="403"/>
        <v>0</v>
      </c>
      <c r="BC321" s="13">
        <f t="shared" si="340"/>
        <v>1</v>
      </c>
      <c r="BD321" s="16">
        <f t="shared" si="373"/>
        <v>0</v>
      </c>
      <c r="BE321" s="17">
        <f t="shared" si="374"/>
        <v>0</v>
      </c>
      <c r="BF321" s="16">
        <f t="shared" si="375"/>
        <v>0</v>
      </c>
      <c r="BH321" s="13">
        <f t="shared" si="404"/>
        <v>1</v>
      </c>
      <c r="BI321" s="13">
        <f t="shared" si="405"/>
        <v>0</v>
      </c>
      <c r="BJ321" s="13">
        <f t="shared" si="341"/>
        <v>1</v>
      </c>
      <c r="BK321" s="16">
        <f t="shared" si="376"/>
        <v>0</v>
      </c>
      <c r="BL321" s="17">
        <f t="shared" si="377"/>
        <v>0</v>
      </c>
      <c r="BM321" s="16">
        <f t="shared" si="378"/>
        <v>0</v>
      </c>
      <c r="BO321" s="13">
        <f t="shared" si="406"/>
        <v>1</v>
      </c>
      <c r="BP321" s="13">
        <f t="shared" si="407"/>
        <v>0</v>
      </c>
      <c r="BQ321" s="13">
        <f t="shared" si="342"/>
        <v>1</v>
      </c>
      <c r="BR321" s="16">
        <f t="shared" si="379"/>
        <v>0</v>
      </c>
      <c r="BS321" s="17">
        <f t="shared" si="380"/>
        <v>0</v>
      </c>
      <c r="BT321" s="16">
        <f t="shared" si="381"/>
        <v>0</v>
      </c>
      <c r="BV321" s="13">
        <f t="shared" si="408"/>
        <v>1</v>
      </c>
      <c r="BW321" s="13">
        <f t="shared" si="409"/>
        <v>0</v>
      </c>
      <c r="BX321" s="13">
        <f t="shared" si="343"/>
        <v>1</v>
      </c>
      <c r="BY321" s="16">
        <f t="shared" si="382"/>
        <v>0</v>
      </c>
      <c r="BZ321" s="17">
        <f t="shared" si="383"/>
        <v>0</v>
      </c>
      <c r="CA321" s="16">
        <f t="shared" si="384"/>
        <v>0</v>
      </c>
      <c r="CC321" s="13">
        <f t="shared" si="410"/>
        <v>1</v>
      </c>
      <c r="CD321" s="13">
        <f t="shared" si="411"/>
        <v>0</v>
      </c>
      <c r="CE321" s="13">
        <f t="shared" si="344"/>
        <v>1</v>
      </c>
      <c r="CF321" s="16">
        <f t="shared" si="385"/>
        <v>0</v>
      </c>
      <c r="CG321" s="17">
        <f t="shared" si="386"/>
        <v>0</v>
      </c>
      <c r="CH321" s="16">
        <f t="shared" si="387"/>
        <v>0</v>
      </c>
      <c r="CJ321" s="13">
        <f t="shared" si="412"/>
        <v>1</v>
      </c>
      <c r="CK321" s="13">
        <f t="shared" si="413"/>
        <v>0</v>
      </c>
      <c r="CL321" s="13">
        <f t="shared" si="345"/>
        <v>1</v>
      </c>
      <c r="CM321" s="16">
        <f t="shared" si="388"/>
        <v>0</v>
      </c>
      <c r="CN321" s="17">
        <f t="shared" si="389"/>
        <v>0</v>
      </c>
      <c r="CO321" s="16">
        <f t="shared" si="390"/>
        <v>0</v>
      </c>
      <c r="CQ321" s="16">
        <f t="shared" si="414"/>
        <v>0</v>
      </c>
      <c r="CR321" s="16">
        <f>CQ321-ROUNDDOWN(コマンド生成ツール!$D$25,0)</f>
        <v>0</v>
      </c>
      <c r="CS321" s="16">
        <v>8</v>
      </c>
    </row>
    <row r="322" spans="2:97" x14ac:dyDescent="0.15">
      <c r="B322" s="8">
        <f t="shared" si="415"/>
        <v>289</v>
      </c>
      <c r="C322" s="8">
        <f t="shared" si="346"/>
        <v>2</v>
      </c>
      <c r="D322" s="8">
        <f t="shared" si="347"/>
        <v>89</v>
      </c>
      <c r="E322" s="16">
        <f t="shared" si="348"/>
        <v>15524.942332573839</v>
      </c>
      <c r="F322" s="13">
        <f t="shared" si="349"/>
        <v>-0.44521456665781156</v>
      </c>
      <c r="G322" s="13">
        <f t="shared" si="350"/>
        <v>0.89542391616244932</v>
      </c>
      <c r="H322" s="13">
        <f t="shared" si="351"/>
        <v>-0.60356797927139405</v>
      </c>
      <c r="I322" s="13">
        <f t="shared" si="352"/>
        <v>-0.79731154161861095</v>
      </c>
      <c r="K322" s="13">
        <f t="shared" si="353"/>
        <v>1</v>
      </c>
      <c r="L322" s="13">
        <f t="shared" si="354"/>
        <v>0</v>
      </c>
      <c r="M322" s="13">
        <f t="shared" si="416"/>
        <v>1</v>
      </c>
      <c r="N322" s="16">
        <f t="shared" si="391"/>
        <v>0</v>
      </c>
      <c r="O322" s="17">
        <f t="shared" si="355"/>
        <v>0</v>
      </c>
      <c r="P322" s="16">
        <f t="shared" si="356"/>
        <v>0</v>
      </c>
      <c r="R322" s="13">
        <f t="shared" si="392"/>
        <v>1</v>
      </c>
      <c r="S322" s="13">
        <f t="shared" si="393"/>
        <v>0</v>
      </c>
      <c r="T322" s="13">
        <f t="shared" si="357"/>
        <v>1</v>
      </c>
      <c r="U322" s="16">
        <f t="shared" si="358"/>
        <v>0</v>
      </c>
      <c r="V322" s="17">
        <f t="shared" si="359"/>
        <v>0</v>
      </c>
      <c r="W322" s="16">
        <f t="shared" si="360"/>
        <v>0</v>
      </c>
      <c r="Y322" s="13">
        <f t="shared" si="394"/>
        <v>1</v>
      </c>
      <c r="Z322" s="13">
        <f t="shared" si="395"/>
        <v>0</v>
      </c>
      <c r="AA322" s="13">
        <f t="shared" si="336"/>
        <v>1</v>
      </c>
      <c r="AB322" s="16">
        <f t="shared" si="361"/>
        <v>0</v>
      </c>
      <c r="AC322" s="17">
        <f t="shared" si="362"/>
        <v>0</v>
      </c>
      <c r="AD322" s="16">
        <f t="shared" si="363"/>
        <v>0</v>
      </c>
      <c r="AF322" s="13">
        <f t="shared" si="396"/>
        <v>1</v>
      </c>
      <c r="AG322" s="13">
        <f t="shared" si="397"/>
        <v>0</v>
      </c>
      <c r="AH322" s="13">
        <f t="shared" si="337"/>
        <v>1</v>
      </c>
      <c r="AI322" s="16">
        <f t="shared" si="364"/>
        <v>0</v>
      </c>
      <c r="AJ322" s="17">
        <f t="shared" si="365"/>
        <v>0</v>
      </c>
      <c r="AK322" s="16">
        <f t="shared" si="366"/>
        <v>0</v>
      </c>
      <c r="AM322" s="13">
        <f t="shared" si="398"/>
        <v>1</v>
      </c>
      <c r="AN322" s="13">
        <f t="shared" si="399"/>
        <v>0</v>
      </c>
      <c r="AO322" s="13">
        <f t="shared" si="338"/>
        <v>1</v>
      </c>
      <c r="AP322" s="16">
        <f t="shared" si="367"/>
        <v>0</v>
      </c>
      <c r="AQ322" s="17">
        <f t="shared" si="368"/>
        <v>0</v>
      </c>
      <c r="AR322" s="16">
        <f t="shared" si="369"/>
        <v>0</v>
      </c>
      <c r="AT322" s="13">
        <f t="shared" si="400"/>
        <v>1</v>
      </c>
      <c r="AU322" s="13">
        <f t="shared" si="401"/>
        <v>0</v>
      </c>
      <c r="AV322" s="13">
        <f t="shared" si="339"/>
        <v>1</v>
      </c>
      <c r="AW322" s="16">
        <f t="shared" si="370"/>
        <v>0</v>
      </c>
      <c r="AX322" s="17">
        <f t="shared" si="371"/>
        <v>0</v>
      </c>
      <c r="AY322" s="16">
        <f t="shared" si="372"/>
        <v>0</v>
      </c>
      <c r="BA322" s="13">
        <f t="shared" si="402"/>
        <v>1</v>
      </c>
      <c r="BB322" s="13">
        <f t="shared" si="403"/>
        <v>0</v>
      </c>
      <c r="BC322" s="13">
        <f t="shared" si="340"/>
        <v>1</v>
      </c>
      <c r="BD322" s="16">
        <f t="shared" si="373"/>
        <v>0</v>
      </c>
      <c r="BE322" s="17">
        <f t="shared" si="374"/>
        <v>0</v>
      </c>
      <c r="BF322" s="16">
        <f t="shared" si="375"/>
        <v>0</v>
      </c>
      <c r="BH322" s="13">
        <f t="shared" si="404"/>
        <v>1</v>
      </c>
      <c r="BI322" s="13">
        <f t="shared" si="405"/>
        <v>0</v>
      </c>
      <c r="BJ322" s="13">
        <f t="shared" si="341"/>
        <v>1</v>
      </c>
      <c r="BK322" s="16">
        <f t="shared" si="376"/>
        <v>0</v>
      </c>
      <c r="BL322" s="17">
        <f t="shared" si="377"/>
        <v>0</v>
      </c>
      <c r="BM322" s="16">
        <f t="shared" si="378"/>
        <v>0</v>
      </c>
      <c r="BO322" s="13">
        <f t="shared" si="406"/>
        <v>1</v>
      </c>
      <c r="BP322" s="13">
        <f t="shared" si="407"/>
        <v>0</v>
      </c>
      <c r="BQ322" s="13">
        <f t="shared" si="342"/>
        <v>1</v>
      </c>
      <c r="BR322" s="16">
        <f t="shared" si="379"/>
        <v>0</v>
      </c>
      <c r="BS322" s="17">
        <f t="shared" si="380"/>
        <v>0</v>
      </c>
      <c r="BT322" s="16">
        <f t="shared" si="381"/>
        <v>0</v>
      </c>
      <c r="BV322" s="13">
        <f t="shared" si="408"/>
        <v>1</v>
      </c>
      <c r="BW322" s="13">
        <f t="shared" si="409"/>
        <v>0</v>
      </c>
      <c r="BX322" s="13">
        <f t="shared" si="343"/>
        <v>1</v>
      </c>
      <c r="BY322" s="16">
        <f t="shared" si="382"/>
        <v>0</v>
      </c>
      <c r="BZ322" s="17">
        <f t="shared" si="383"/>
        <v>0</v>
      </c>
      <c r="CA322" s="16">
        <f t="shared" si="384"/>
        <v>0</v>
      </c>
      <c r="CC322" s="13">
        <f t="shared" si="410"/>
        <v>1</v>
      </c>
      <c r="CD322" s="13">
        <f t="shared" si="411"/>
        <v>0</v>
      </c>
      <c r="CE322" s="13">
        <f t="shared" si="344"/>
        <v>1</v>
      </c>
      <c r="CF322" s="16">
        <f t="shared" si="385"/>
        <v>0</v>
      </c>
      <c r="CG322" s="17">
        <f t="shared" si="386"/>
        <v>0</v>
      </c>
      <c r="CH322" s="16">
        <f t="shared" si="387"/>
        <v>0</v>
      </c>
      <c r="CJ322" s="13">
        <f t="shared" si="412"/>
        <v>1</v>
      </c>
      <c r="CK322" s="13">
        <f t="shared" si="413"/>
        <v>0</v>
      </c>
      <c r="CL322" s="13">
        <f t="shared" si="345"/>
        <v>1</v>
      </c>
      <c r="CM322" s="16">
        <f t="shared" si="388"/>
        <v>0</v>
      </c>
      <c r="CN322" s="17">
        <f t="shared" si="389"/>
        <v>0</v>
      </c>
      <c r="CO322" s="16">
        <f t="shared" si="390"/>
        <v>0</v>
      </c>
      <c r="CQ322" s="16">
        <f t="shared" si="414"/>
        <v>0</v>
      </c>
      <c r="CR322" s="16">
        <f>CQ322-ROUNDDOWN(コマンド生成ツール!$D$25,0)</f>
        <v>0</v>
      </c>
      <c r="CS322" s="16">
        <v>8</v>
      </c>
    </row>
    <row r="323" spans="2:97" x14ac:dyDescent="0.15">
      <c r="B323" s="8">
        <f t="shared" si="415"/>
        <v>290</v>
      </c>
      <c r="C323" s="8">
        <f t="shared" si="346"/>
        <v>2</v>
      </c>
      <c r="D323" s="8">
        <f t="shared" si="347"/>
        <v>90</v>
      </c>
      <c r="E323" s="16">
        <f t="shared" si="348"/>
        <v>15886.564694485634</v>
      </c>
      <c r="F323" s="13">
        <f t="shared" si="349"/>
        <v>-0.4870860476574026</v>
      </c>
      <c r="G323" s="13">
        <f t="shared" si="350"/>
        <v>0.8733539844630529</v>
      </c>
      <c r="H323" s="13">
        <f t="shared" si="351"/>
        <v>-0.52549436435498109</v>
      </c>
      <c r="I323" s="13">
        <f t="shared" si="352"/>
        <v>-0.85079708099590612</v>
      </c>
      <c r="K323" s="13">
        <f t="shared" si="353"/>
        <v>1</v>
      </c>
      <c r="L323" s="13">
        <f t="shared" si="354"/>
        <v>0</v>
      </c>
      <c r="M323" s="13">
        <f t="shared" si="416"/>
        <v>1</v>
      </c>
      <c r="N323" s="16">
        <f t="shared" si="391"/>
        <v>0</v>
      </c>
      <c r="O323" s="17">
        <f t="shared" si="355"/>
        <v>0</v>
      </c>
      <c r="P323" s="16">
        <f t="shared" si="356"/>
        <v>0</v>
      </c>
      <c r="R323" s="13">
        <f t="shared" si="392"/>
        <v>1</v>
      </c>
      <c r="S323" s="13">
        <f t="shared" si="393"/>
        <v>0</v>
      </c>
      <c r="T323" s="13">
        <f t="shared" si="357"/>
        <v>1</v>
      </c>
      <c r="U323" s="16">
        <f t="shared" si="358"/>
        <v>0</v>
      </c>
      <c r="V323" s="17">
        <f t="shared" si="359"/>
        <v>0</v>
      </c>
      <c r="W323" s="16">
        <f t="shared" si="360"/>
        <v>0</v>
      </c>
      <c r="Y323" s="13">
        <f t="shared" si="394"/>
        <v>1</v>
      </c>
      <c r="Z323" s="13">
        <f t="shared" si="395"/>
        <v>0</v>
      </c>
      <c r="AA323" s="13">
        <f t="shared" si="336"/>
        <v>1</v>
      </c>
      <c r="AB323" s="16">
        <f t="shared" si="361"/>
        <v>0</v>
      </c>
      <c r="AC323" s="17">
        <f t="shared" si="362"/>
        <v>0</v>
      </c>
      <c r="AD323" s="16">
        <f t="shared" si="363"/>
        <v>0</v>
      </c>
      <c r="AF323" s="13">
        <f t="shared" si="396"/>
        <v>1</v>
      </c>
      <c r="AG323" s="13">
        <f t="shared" si="397"/>
        <v>0</v>
      </c>
      <c r="AH323" s="13">
        <f t="shared" si="337"/>
        <v>1</v>
      </c>
      <c r="AI323" s="16">
        <f t="shared" si="364"/>
        <v>0</v>
      </c>
      <c r="AJ323" s="17">
        <f t="shared" si="365"/>
        <v>0</v>
      </c>
      <c r="AK323" s="16">
        <f t="shared" si="366"/>
        <v>0</v>
      </c>
      <c r="AM323" s="13">
        <f t="shared" si="398"/>
        <v>1</v>
      </c>
      <c r="AN323" s="13">
        <f t="shared" si="399"/>
        <v>0</v>
      </c>
      <c r="AO323" s="13">
        <f t="shared" si="338"/>
        <v>1</v>
      </c>
      <c r="AP323" s="16">
        <f t="shared" si="367"/>
        <v>0</v>
      </c>
      <c r="AQ323" s="17">
        <f t="shared" si="368"/>
        <v>0</v>
      </c>
      <c r="AR323" s="16">
        <f t="shared" si="369"/>
        <v>0</v>
      </c>
      <c r="AT323" s="13">
        <f t="shared" si="400"/>
        <v>1</v>
      </c>
      <c r="AU323" s="13">
        <f t="shared" si="401"/>
        <v>0</v>
      </c>
      <c r="AV323" s="13">
        <f t="shared" si="339"/>
        <v>1</v>
      </c>
      <c r="AW323" s="16">
        <f t="shared" si="370"/>
        <v>0</v>
      </c>
      <c r="AX323" s="17">
        <f t="shared" si="371"/>
        <v>0</v>
      </c>
      <c r="AY323" s="16">
        <f t="shared" si="372"/>
        <v>0</v>
      </c>
      <c r="BA323" s="13">
        <f t="shared" si="402"/>
        <v>1</v>
      </c>
      <c r="BB323" s="13">
        <f t="shared" si="403"/>
        <v>0</v>
      </c>
      <c r="BC323" s="13">
        <f t="shared" si="340"/>
        <v>1</v>
      </c>
      <c r="BD323" s="16">
        <f t="shared" si="373"/>
        <v>0</v>
      </c>
      <c r="BE323" s="17">
        <f t="shared" si="374"/>
        <v>0</v>
      </c>
      <c r="BF323" s="16">
        <f t="shared" si="375"/>
        <v>0</v>
      </c>
      <c r="BH323" s="13">
        <f t="shared" si="404"/>
        <v>1</v>
      </c>
      <c r="BI323" s="13">
        <f t="shared" si="405"/>
        <v>0</v>
      </c>
      <c r="BJ323" s="13">
        <f t="shared" si="341"/>
        <v>1</v>
      </c>
      <c r="BK323" s="16">
        <f t="shared" si="376"/>
        <v>0</v>
      </c>
      <c r="BL323" s="17">
        <f t="shared" si="377"/>
        <v>0</v>
      </c>
      <c r="BM323" s="16">
        <f t="shared" si="378"/>
        <v>0</v>
      </c>
      <c r="BO323" s="13">
        <f t="shared" si="406"/>
        <v>1</v>
      </c>
      <c r="BP323" s="13">
        <f t="shared" si="407"/>
        <v>0</v>
      </c>
      <c r="BQ323" s="13">
        <f t="shared" si="342"/>
        <v>1</v>
      </c>
      <c r="BR323" s="16">
        <f t="shared" si="379"/>
        <v>0</v>
      </c>
      <c r="BS323" s="17">
        <f t="shared" si="380"/>
        <v>0</v>
      </c>
      <c r="BT323" s="16">
        <f t="shared" si="381"/>
        <v>0</v>
      </c>
      <c r="BV323" s="13">
        <f t="shared" si="408"/>
        <v>1</v>
      </c>
      <c r="BW323" s="13">
        <f t="shared" si="409"/>
        <v>0</v>
      </c>
      <c r="BX323" s="13">
        <f t="shared" si="343"/>
        <v>1</v>
      </c>
      <c r="BY323" s="16">
        <f t="shared" si="382"/>
        <v>0</v>
      </c>
      <c r="BZ323" s="17">
        <f t="shared" si="383"/>
        <v>0</v>
      </c>
      <c r="CA323" s="16">
        <f t="shared" si="384"/>
        <v>0</v>
      </c>
      <c r="CC323" s="13">
        <f t="shared" si="410"/>
        <v>1</v>
      </c>
      <c r="CD323" s="13">
        <f t="shared" si="411"/>
        <v>0</v>
      </c>
      <c r="CE323" s="13">
        <f t="shared" si="344"/>
        <v>1</v>
      </c>
      <c r="CF323" s="16">
        <f t="shared" si="385"/>
        <v>0</v>
      </c>
      <c r="CG323" s="17">
        <f t="shared" si="386"/>
        <v>0</v>
      </c>
      <c r="CH323" s="16">
        <f t="shared" si="387"/>
        <v>0</v>
      </c>
      <c r="CJ323" s="13">
        <f t="shared" si="412"/>
        <v>1</v>
      </c>
      <c r="CK323" s="13">
        <f t="shared" si="413"/>
        <v>0</v>
      </c>
      <c r="CL323" s="13">
        <f t="shared" si="345"/>
        <v>1</v>
      </c>
      <c r="CM323" s="16">
        <f t="shared" si="388"/>
        <v>0</v>
      </c>
      <c r="CN323" s="17">
        <f t="shared" si="389"/>
        <v>0</v>
      </c>
      <c r="CO323" s="16">
        <f t="shared" si="390"/>
        <v>0</v>
      </c>
      <c r="CQ323" s="16">
        <f t="shared" si="414"/>
        <v>0</v>
      </c>
      <c r="CR323" s="16">
        <f>CQ323-ROUNDDOWN(コマンド生成ツール!$D$25,0)</f>
        <v>0</v>
      </c>
      <c r="CS323" s="16">
        <v>8</v>
      </c>
    </row>
    <row r="324" spans="2:97" x14ac:dyDescent="0.15">
      <c r="B324" s="8">
        <f t="shared" si="415"/>
        <v>291</v>
      </c>
      <c r="C324" s="8">
        <f t="shared" si="346"/>
        <v>2</v>
      </c>
      <c r="D324" s="8">
        <f t="shared" si="347"/>
        <v>91</v>
      </c>
      <c r="E324" s="16">
        <f t="shared" si="348"/>
        <v>16256.610323281986</v>
      </c>
      <c r="F324" s="13">
        <f t="shared" si="349"/>
        <v>-0.52880245842601337</v>
      </c>
      <c r="G324" s="13">
        <f t="shared" si="350"/>
        <v>0.84874493221615432</v>
      </c>
      <c r="H324" s="13">
        <f t="shared" si="351"/>
        <v>-0.44073591992520872</v>
      </c>
      <c r="I324" s="13">
        <f t="shared" si="352"/>
        <v>-0.89763681346504498</v>
      </c>
      <c r="K324" s="13">
        <f t="shared" si="353"/>
        <v>1</v>
      </c>
      <c r="L324" s="13">
        <f t="shared" si="354"/>
        <v>0</v>
      </c>
      <c r="M324" s="13">
        <f t="shared" si="416"/>
        <v>1</v>
      </c>
      <c r="N324" s="16">
        <f t="shared" si="391"/>
        <v>0</v>
      </c>
      <c r="O324" s="17">
        <f t="shared" si="355"/>
        <v>0</v>
      </c>
      <c r="P324" s="16">
        <f t="shared" si="356"/>
        <v>0</v>
      </c>
      <c r="R324" s="13">
        <f t="shared" si="392"/>
        <v>1</v>
      </c>
      <c r="S324" s="13">
        <f t="shared" si="393"/>
        <v>0</v>
      </c>
      <c r="T324" s="13">
        <f t="shared" si="357"/>
        <v>1</v>
      </c>
      <c r="U324" s="16">
        <f t="shared" si="358"/>
        <v>0</v>
      </c>
      <c r="V324" s="17">
        <f t="shared" si="359"/>
        <v>0</v>
      </c>
      <c r="W324" s="16">
        <f t="shared" si="360"/>
        <v>0</v>
      </c>
      <c r="Y324" s="13">
        <f t="shared" si="394"/>
        <v>1</v>
      </c>
      <c r="Z324" s="13">
        <f t="shared" si="395"/>
        <v>0</v>
      </c>
      <c r="AA324" s="13">
        <f t="shared" si="336"/>
        <v>1</v>
      </c>
      <c r="AB324" s="16">
        <f t="shared" si="361"/>
        <v>0</v>
      </c>
      <c r="AC324" s="17">
        <f t="shared" si="362"/>
        <v>0</v>
      </c>
      <c r="AD324" s="16">
        <f t="shared" si="363"/>
        <v>0</v>
      </c>
      <c r="AF324" s="13">
        <f t="shared" si="396"/>
        <v>1</v>
      </c>
      <c r="AG324" s="13">
        <f t="shared" si="397"/>
        <v>0</v>
      </c>
      <c r="AH324" s="13">
        <f t="shared" si="337"/>
        <v>1</v>
      </c>
      <c r="AI324" s="16">
        <f t="shared" si="364"/>
        <v>0</v>
      </c>
      <c r="AJ324" s="17">
        <f t="shared" si="365"/>
        <v>0</v>
      </c>
      <c r="AK324" s="16">
        <f t="shared" si="366"/>
        <v>0</v>
      </c>
      <c r="AM324" s="13">
        <f t="shared" si="398"/>
        <v>1</v>
      </c>
      <c r="AN324" s="13">
        <f t="shared" si="399"/>
        <v>0</v>
      </c>
      <c r="AO324" s="13">
        <f t="shared" si="338"/>
        <v>1</v>
      </c>
      <c r="AP324" s="16">
        <f t="shared" si="367"/>
        <v>0</v>
      </c>
      <c r="AQ324" s="17">
        <f t="shared" si="368"/>
        <v>0</v>
      </c>
      <c r="AR324" s="16">
        <f t="shared" si="369"/>
        <v>0</v>
      </c>
      <c r="AT324" s="13">
        <f t="shared" si="400"/>
        <v>1</v>
      </c>
      <c r="AU324" s="13">
        <f t="shared" si="401"/>
        <v>0</v>
      </c>
      <c r="AV324" s="13">
        <f t="shared" si="339"/>
        <v>1</v>
      </c>
      <c r="AW324" s="16">
        <f t="shared" si="370"/>
        <v>0</v>
      </c>
      <c r="AX324" s="17">
        <f t="shared" si="371"/>
        <v>0</v>
      </c>
      <c r="AY324" s="16">
        <f t="shared" si="372"/>
        <v>0</v>
      </c>
      <c r="BA324" s="13">
        <f t="shared" si="402"/>
        <v>1</v>
      </c>
      <c r="BB324" s="13">
        <f t="shared" si="403"/>
        <v>0</v>
      </c>
      <c r="BC324" s="13">
        <f t="shared" si="340"/>
        <v>1</v>
      </c>
      <c r="BD324" s="16">
        <f t="shared" si="373"/>
        <v>0</v>
      </c>
      <c r="BE324" s="17">
        <f t="shared" si="374"/>
        <v>0</v>
      </c>
      <c r="BF324" s="16">
        <f t="shared" si="375"/>
        <v>0</v>
      </c>
      <c r="BH324" s="13">
        <f t="shared" si="404"/>
        <v>1</v>
      </c>
      <c r="BI324" s="13">
        <f t="shared" si="405"/>
        <v>0</v>
      </c>
      <c r="BJ324" s="13">
        <f t="shared" si="341"/>
        <v>1</v>
      </c>
      <c r="BK324" s="16">
        <f t="shared" si="376"/>
        <v>0</v>
      </c>
      <c r="BL324" s="17">
        <f t="shared" si="377"/>
        <v>0</v>
      </c>
      <c r="BM324" s="16">
        <f t="shared" si="378"/>
        <v>0</v>
      </c>
      <c r="BO324" s="13">
        <f t="shared" si="406"/>
        <v>1</v>
      </c>
      <c r="BP324" s="13">
        <f t="shared" si="407"/>
        <v>0</v>
      </c>
      <c r="BQ324" s="13">
        <f t="shared" si="342"/>
        <v>1</v>
      </c>
      <c r="BR324" s="16">
        <f t="shared" si="379"/>
        <v>0</v>
      </c>
      <c r="BS324" s="17">
        <f t="shared" si="380"/>
        <v>0</v>
      </c>
      <c r="BT324" s="16">
        <f t="shared" si="381"/>
        <v>0</v>
      </c>
      <c r="BV324" s="13">
        <f t="shared" si="408"/>
        <v>1</v>
      </c>
      <c r="BW324" s="13">
        <f t="shared" si="409"/>
        <v>0</v>
      </c>
      <c r="BX324" s="13">
        <f t="shared" si="343"/>
        <v>1</v>
      </c>
      <c r="BY324" s="16">
        <f t="shared" si="382"/>
        <v>0</v>
      </c>
      <c r="BZ324" s="17">
        <f t="shared" si="383"/>
        <v>0</v>
      </c>
      <c r="CA324" s="16">
        <f t="shared" si="384"/>
        <v>0</v>
      </c>
      <c r="CC324" s="13">
        <f t="shared" si="410"/>
        <v>1</v>
      </c>
      <c r="CD324" s="13">
        <f t="shared" si="411"/>
        <v>0</v>
      </c>
      <c r="CE324" s="13">
        <f t="shared" si="344"/>
        <v>1</v>
      </c>
      <c r="CF324" s="16">
        <f t="shared" si="385"/>
        <v>0</v>
      </c>
      <c r="CG324" s="17">
        <f t="shared" si="386"/>
        <v>0</v>
      </c>
      <c r="CH324" s="16">
        <f t="shared" si="387"/>
        <v>0</v>
      </c>
      <c r="CJ324" s="13">
        <f t="shared" si="412"/>
        <v>1</v>
      </c>
      <c r="CK324" s="13">
        <f t="shared" si="413"/>
        <v>0</v>
      </c>
      <c r="CL324" s="13">
        <f t="shared" si="345"/>
        <v>1</v>
      </c>
      <c r="CM324" s="16">
        <f t="shared" si="388"/>
        <v>0</v>
      </c>
      <c r="CN324" s="17">
        <f t="shared" si="389"/>
        <v>0</v>
      </c>
      <c r="CO324" s="16">
        <f t="shared" si="390"/>
        <v>0</v>
      </c>
      <c r="CQ324" s="16">
        <f t="shared" si="414"/>
        <v>0</v>
      </c>
      <c r="CR324" s="16">
        <f>CQ324-ROUNDDOWN(コマンド生成ツール!$D$25,0)</f>
        <v>0</v>
      </c>
      <c r="CS324" s="16">
        <v>8</v>
      </c>
    </row>
    <row r="325" spans="2:97" x14ac:dyDescent="0.15">
      <c r="B325" s="8">
        <f t="shared" si="415"/>
        <v>292</v>
      </c>
      <c r="C325" s="8">
        <f t="shared" si="346"/>
        <v>2</v>
      </c>
      <c r="D325" s="8">
        <f t="shared" si="347"/>
        <v>92</v>
      </c>
      <c r="E325" s="16">
        <f t="shared" si="348"/>
        <v>16635.275422053423</v>
      </c>
      <c r="F325" s="13">
        <f t="shared" si="349"/>
        <v>-0.57020562228959004</v>
      </c>
      <c r="G325" s="13">
        <f t="shared" si="350"/>
        <v>0.82150200748953828</v>
      </c>
      <c r="H325" s="13">
        <f t="shared" si="351"/>
        <v>-0.34973109661868285</v>
      </c>
      <c r="I325" s="13">
        <f t="shared" si="352"/>
        <v>-0.93685012678543922</v>
      </c>
      <c r="K325" s="13">
        <f t="shared" si="353"/>
        <v>1</v>
      </c>
      <c r="L325" s="13">
        <f t="shared" si="354"/>
        <v>0</v>
      </c>
      <c r="M325" s="13">
        <f t="shared" si="416"/>
        <v>1</v>
      </c>
      <c r="N325" s="16">
        <f t="shared" si="391"/>
        <v>0</v>
      </c>
      <c r="O325" s="17">
        <f t="shared" si="355"/>
        <v>0</v>
      </c>
      <c r="P325" s="16">
        <f t="shared" si="356"/>
        <v>0</v>
      </c>
      <c r="R325" s="13">
        <f t="shared" si="392"/>
        <v>1</v>
      </c>
      <c r="S325" s="13">
        <f t="shared" si="393"/>
        <v>0</v>
      </c>
      <c r="T325" s="13">
        <f t="shared" si="357"/>
        <v>1</v>
      </c>
      <c r="U325" s="16">
        <f t="shared" si="358"/>
        <v>0</v>
      </c>
      <c r="V325" s="17">
        <f t="shared" si="359"/>
        <v>0</v>
      </c>
      <c r="W325" s="16">
        <f t="shared" si="360"/>
        <v>0</v>
      </c>
      <c r="Y325" s="13">
        <f t="shared" si="394"/>
        <v>1</v>
      </c>
      <c r="Z325" s="13">
        <f t="shared" si="395"/>
        <v>0</v>
      </c>
      <c r="AA325" s="13">
        <f t="shared" si="336"/>
        <v>1</v>
      </c>
      <c r="AB325" s="16">
        <f t="shared" si="361"/>
        <v>0</v>
      </c>
      <c r="AC325" s="17">
        <f t="shared" si="362"/>
        <v>0</v>
      </c>
      <c r="AD325" s="16">
        <f t="shared" si="363"/>
        <v>0</v>
      </c>
      <c r="AF325" s="13">
        <f t="shared" si="396"/>
        <v>1</v>
      </c>
      <c r="AG325" s="13">
        <f t="shared" si="397"/>
        <v>0</v>
      </c>
      <c r="AH325" s="13">
        <f t="shared" si="337"/>
        <v>1</v>
      </c>
      <c r="AI325" s="16">
        <f t="shared" si="364"/>
        <v>0</v>
      </c>
      <c r="AJ325" s="17">
        <f t="shared" si="365"/>
        <v>0</v>
      </c>
      <c r="AK325" s="16">
        <f t="shared" si="366"/>
        <v>0</v>
      </c>
      <c r="AM325" s="13">
        <f t="shared" si="398"/>
        <v>1</v>
      </c>
      <c r="AN325" s="13">
        <f t="shared" si="399"/>
        <v>0</v>
      </c>
      <c r="AO325" s="13">
        <f t="shared" si="338"/>
        <v>1</v>
      </c>
      <c r="AP325" s="16">
        <f t="shared" si="367"/>
        <v>0</v>
      </c>
      <c r="AQ325" s="17">
        <f t="shared" si="368"/>
        <v>0</v>
      </c>
      <c r="AR325" s="16">
        <f t="shared" si="369"/>
        <v>0</v>
      </c>
      <c r="AT325" s="13">
        <f t="shared" si="400"/>
        <v>1</v>
      </c>
      <c r="AU325" s="13">
        <f t="shared" si="401"/>
        <v>0</v>
      </c>
      <c r="AV325" s="13">
        <f t="shared" si="339"/>
        <v>1</v>
      </c>
      <c r="AW325" s="16">
        <f t="shared" si="370"/>
        <v>0</v>
      </c>
      <c r="AX325" s="17">
        <f t="shared" si="371"/>
        <v>0</v>
      </c>
      <c r="AY325" s="16">
        <f t="shared" si="372"/>
        <v>0</v>
      </c>
      <c r="BA325" s="13">
        <f t="shared" si="402"/>
        <v>1</v>
      </c>
      <c r="BB325" s="13">
        <f t="shared" si="403"/>
        <v>0</v>
      </c>
      <c r="BC325" s="13">
        <f t="shared" si="340"/>
        <v>1</v>
      </c>
      <c r="BD325" s="16">
        <f t="shared" si="373"/>
        <v>0</v>
      </c>
      <c r="BE325" s="17">
        <f t="shared" si="374"/>
        <v>0</v>
      </c>
      <c r="BF325" s="16">
        <f t="shared" si="375"/>
        <v>0</v>
      </c>
      <c r="BH325" s="13">
        <f t="shared" si="404"/>
        <v>1</v>
      </c>
      <c r="BI325" s="13">
        <f t="shared" si="405"/>
        <v>0</v>
      </c>
      <c r="BJ325" s="13">
        <f t="shared" si="341"/>
        <v>1</v>
      </c>
      <c r="BK325" s="16">
        <f t="shared" si="376"/>
        <v>0</v>
      </c>
      <c r="BL325" s="17">
        <f t="shared" si="377"/>
        <v>0</v>
      </c>
      <c r="BM325" s="16">
        <f t="shared" si="378"/>
        <v>0</v>
      </c>
      <c r="BO325" s="13">
        <f t="shared" si="406"/>
        <v>1</v>
      </c>
      <c r="BP325" s="13">
        <f t="shared" si="407"/>
        <v>0</v>
      </c>
      <c r="BQ325" s="13">
        <f t="shared" si="342"/>
        <v>1</v>
      </c>
      <c r="BR325" s="16">
        <f t="shared" si="379"/>
        <v>0</v>
      </c>
      <c r="BS325" s="17">
        <f t="shared" si="380"/>
        <v>0</v>
      </c>
      <c r="BT325" s="16">
        <f t="shared" si="381"/>
        <v>0</v>
      </c>
      <c r="BV325" s="13">
        <f t="shared" si="408"/>
        <v>1</v>
      </c>
      <c r="BW325" s="13">
        <f t="shared" si="409"/>
        <v>0</v>
      </c>
      <c r="BX325" s="13">
        <f t="shared" si="343"/>
        <v>1</v>
      </c>
      <c r="BY325" s="16">
        <f t="shared" si="382"/>
        <v>0</v>
      </c>
      <c r="BZ325" s="17">
        <f t="shared" si="383"/>
        <v>0</v>
      </c>
      <c r="CA325" s="16">
        <f t="shared" si="384"/>
        <v>0</v>
      </c>
      <c r="CC325" s="13">
        <f t="shared" si="410"/>
        <v>1</v>
      </c>
      <c r="CD325" s="13">
        <f t="shared" si="411"/>
        <v>0</v>
      </c>
      <c r="CE325" s="13">
        <f t="shared" si="344"/>
        <v>1</v>
      </c>
      <c r="CF325" s="16">
        <f t="shared" si="385"/>
        <v>0</v>
      </c>
      <c r="CG325" s="17">
        <f t="shared" si="386"/>
        <v>0</v>
      </c>
      <c r="CH325" s="16">
        <f t="shared" si="387"/>
        <v>0</v>
      </c>
      <c r="CJ325" s="13">
        <f t="shared" si="412"/>
        <v>1</v>
      </c>
      <c r="CK325" s="13">
        <f t="shared" si="413"/>
        <v>0</v>
      </c>
      <c r="CL325" s="13">
        <f t="shared" si="345"/>
        <v>1</v>
      </c>
      <c r="CM325" s="16">
        <f t="shared" si="388"/>
        <v>0</v>
      </c>
      <c r="CN325" s="17">
        <f t="shared" si="389"/>
        <v>0</v>
      </c>
      <c r="CO325" s="16">
        <f t="shared" si="390"/>
        <v>0</v>
      </c>
      <c r="CQ325" s="16">
        <f t="shared" si="414"/>
        <v>0</v>
      </c>
      <c r="CR325" s="16">
        <f>CQ325-ROUNDDOWN(コマンド生成ツール!$D$25,0)</f>
        <v>0</v>
      </c>
      <c r="CS325" s="16">
        <v>8</v>
      </c>
    </row>
    <row r="326" spans="2:97" x14ac:dyDescent="0.15">
      <c r="B326" s="8">
        <f t="shared" si="415"/>
        <v>293</v>
      </c>
      <c r="C326" s="8">
        <f t="shared" si="346"/>
        <v>2</v>
      </c>
      <c r="D326" s="8">
        <f t="shared" si="347"/>
        <v>93</v>
      </c>
      <c r="E326" s="16">
        <f t="shared" si="348"/>
        <v>17022.760764047536</v>
      </c>
      <c r="F326" s="13">
        <f t="shared" si="349"/>
        <v>-0.61112242235326186</v>
      </c>
      <c r="G326" s="13">
        <f t="shared" si="350"/>
        <v>0.79153609197375285</v>
      </c>
      <c r="H326" s="13">
        <f t="shared" si="351"/>
        <v>-0.25305876979416281</v>
      </c>
      <c r="I326" s="13">
        <f t="shared" si="352"/>
        <v>-0.96745090781406828</v>
      </c>
      <c r="K326" s="13">
        <f t="shared" si="353"/>
        <v>1</v>
      </c>
      <c r="L326" s="13">
        <f t="shared" si="354"/>
        <v>0</v>
      </c>
      <c r="M326" s="13">
        <f t="shared" si="416"/>
        <v>1</v>
      </c>
      <c r="N326" s="16">
        <f t="shared" si="391"/>
        <v>0</v>
      </c>
      <c r="O326" s="17">
        <f t="shared" si="355"/>
        <v>0</v>
      </c>
      <c r="P326" s="16">
        <f t="shared" si="356"/>
        <v>0</v>
      </c>
      <c r="R326" s="13">
        <f t="shared" si="392"/>
        <v>1</v>
      </c>
      <c r="S326" s="13">
        <f t="shared" si="393"/>
        <v>0</v>
      </c>
      <c r="T326" s="13">
        <f t="shared" si="357"/>
        <v>1</v>
      </c>
      <c r="U326" s="16">
        <f t="shared" si="358"/>
        <v>0</v>
      </c>
      <c r="V326" s="17">
        <f t="shared" si="359"/>
        <v>0</v>
      </c>
      <c r="W326" s="16">
        <f t="shared" si="360"/>
        <v>0</v>
      </c>
      <c r="Y326" s="13">
        <f t="shared" si="394"/>
        <v>1</v>
      </c>
      <c r="Z326" s="13">
        <f t="shared" si="395"/>
        <v>0</v>
      </c>
      <c r="AA326" s="13">
        <f t="shared" si="336"/>
        <v>1</v>
      </c>
      <c r="AB326" s="16">
        <f t="shared" si="361"/>
        <v>0</v>
      </c>
      <c r="AC326" s="17">
        <f t="shared" si="362"/>
        <v>0</v>
      </c>
      <c r="AD326" s="16">
        <f t="shared" si="363"/>
        <v>0</v>
      </c>
      <c r="AF326" s="13">
        <f t="shared" si="396"/>
        <v>1</v>
      </c>
      <c r="AG326" s="13">
        <f t="shared" si="397"/>
        <v>0</v>
      </c>
      <c r="AH326" s="13">
        <f t="shared" si="337"/>
        <v>1</v>
      </c>
      <c r="AI326" s="16">
        <f t="shared" si="364"/>
        <v>0</v>
      </c>
      <c r="AJ326" s="17">
        <f t="shared" si="365"/>
        <v>0</v>
      </c>
      <c r="AK326" s="16">
        <f t="shared" si="366"/>
        <v>0</v>
      </c>
      <c r="AM326" s="13">
        <f t="shared" si="398"/>
        <v>1</v>
      </c>
      <c r="AN326" s="13">
        <f t="shared" si="399"/>
        <v>0</v>
      </c>
      <c r="AO326" s="13">
        <f t="shared" si="338"/>
        <v>1</v>
      </c>
      <c r="AP326" s="16">
        <f t="shared" si="367"/>
        <v>0</v>
      </c>
      <c r="AQ326" s="17">
        <f t="shared" si="368"/>
        <v>0</v>
      </c>
      <c r="AR326" s="16">
        <f t="shared" si="369"/>
        <v>0</v>
      </c>
      <c r="AT326" s="13">
        <f t="shared" si="400"/>
        <v>1</v>
      </c>
      <c r="AU326" s="13">
        <f t="shared" si="401"/>
        <v>0</v>
      </c>
      <c r="AV326" s="13">
        <f t="shared" si="339"/>
        <v>1</v>
      </c>
      <c r="AW326" s="16">
        <f t="shared" si="370"/>
        <v>0</v>
      </c>
      <c r="AX326" s="17">
        <f t="shared" si="371"/>
        <v>0</v>
      </c>
      <c r="AY326" s="16">
        <f t="shared" si="372"/>
        <v>0</v>
      </c>
      <c r="BA326" s="13">
        <f t="shared" si="402"/>
        <v>1</v>
      </c>
      <c r="BB326" s="13">
        <f t="shared" si="403"/>
        <v>0</v>
      </c>
      <c r="BC326" s="13">
        <f t="shared" si="340"/>
        <v>1</v>
      </c>
      <c r="BD326" s="16">
        <f t="shared" si="373"/>
        <v>0</v>
      </c>
      <c r="BE326" s="17">
        <f t="shared" si="374"/>
        <v>0</v>
      </c>
      <c r="BF326" s="16">
        <f t="shared" si="375"/>
        <v>0</v>
      </c>
      <c r="BH326" s="13">
        <f t="shared" si="404"/>
        <v>1</v>
      </c>
      <c r="BI326" s="13">
        <f t="shared" si="405"/>
        <v>0</v>
      </c>
      <c r="BJ326" s="13">
        <f t="shared" si="341"/>
        <v>1</v>
      </c>
      <c r="BK326" s="16">
        <f t="shared" si="376"/>
        <v>0</v>
      </c>
      <c r="BL326" s="17">
        <f t="shared" si="377"/>
        <v>0</v>
      </c>
      <c r="BM326" s="16">
        <f t="shared" si="378"/>
        <v>0</v>
      </c>
      <c r="BO326" s="13">
        <f t="shared" si="406"/>
        <v>1</v>
      </c>
      <c r="BP326" s="13">
        <f t="shared" si="407"/>
        <v>0</v>
      </c>
      <c r="BQ326" s="13">
        <f t="shared" si="342"/>
        <v>1</v>
      </c>
      <c r="BR326" s="16">
        <f t="shared" si="379"/>
        <v>0</v>
      </c>
      <c r="BS326" s="17">
        <f t="shared" si="380"/>
        <v>0</v>
      </c>
      <c r="BT326" s="16">
        <f t="shared" si="381"/>
        <v>0</v>
      </c>
      <c r="BV326" s="13">
        <f t="shared" si="408"/>
        <v>1</v>
      </c>
      <c r="BW326" s="13">
        <f t="shared" si="409"/>
        <v>0</v>
      </c>
      <c r="BX326" s="13">
        <f t="shared" si="343"/>
        <v>1</v>
      </c>
      <c r="BY326" s="16">
        <f t="shared" si="382"/>
        <v>0</v>
      </c>
      <c r="BZ326" s="17">
        <f t="shared" si="383"/>
        <v>0</v>
      </c>
      <c r="CA326" s="16">
        <f t="shared" si="384"/>
        <v>0</v>
      </c>
      <c r="CC326" s="13">
        <f t="shared" si="410"/>
        <v>1</v>
      </c>
      <c r="CD326" s="13">
        <f t="shared" si="411"/>
        <v>0</v>
      </c>
      <c r="CE326" s="13">
        <f t="shared" si="344"/>
        <v>1</v>
      </c>
      <c r="CF326" s="16">
        <f t="shared" si="385"/>
        <v>0</v>
      </c>
      <c r="CG326" s="17">
        <f t="shared" si="386"/>
        <v>0</v>
      </c>
      <c r="CH326" s="16">
        <f t="shared" si="387"/>
        <v>0</v>
      </c>
      <c r="CJ326" s="13">
        <f t="shared" si="412"/>
        <v>1</v>
      </c>
      <c r="CK326" s="13">
        <f t="shared" si="413"/>
        <v>0</v>
      </c>
      <c r="CL326" s="13">
        <f t="shared" si="345"/>
        <v>1</v>
      </c>
      <c r="CM326" s="16">
        <f t="shared" si="388"/>
        <v>0</v>
      </c>
      <c r="CN326" s="17">
        <f t="shared" si="389"/>
        <v>0</v>
      </c>
      <c r="CO326" s="16">
        <f t="shared" si="390"/>
        <v>0</v>
      </c>
      <c r="CQ326" s="16">
        <f t="shared" si="414"/>
        <v>0</v>
      </c>
      <c r="CR326" s="16">
        <f>CQ326-ROUNDDOWN(コマンド生成ツール!$D$25,0)</f>
        <v>0</v>
      </c>
      <c r="CS326" s="16">
        <v>8</v>
      </c>
    </row>
    <row r="327" spans="2:97" x14ac:dyDescent="0.15">
      <c r="B327" s="8">
        <f t="shared" si="415"/>
        <v>294</v>
      </c>
      <c r="C327" s="8">
        <f t="shared" si="346"/>
        <v>2</v>
      </c>
      <c r="D327" s="8">
        <f t="shared" si="347"/>
        <v>94</v>
      </c>
      <c r="E327" s="16">
        <f t="shared" si="348"/>
        <v>17419.271799121609</v>
      </c>
      <c r="F327" s="13">
        <f t="shared" si="349"/>
        <v>-0.65136423509170815</v>
      </c>
      <c r="G327" s="13">
        <f t="shared" si="350"/>
        <v>0.75876520297348504</v>
      </c>
      <c r="H327" s="13">
        <f t="shared" si="351"/>
        <v>-0.15144926648678794</v>
      </c>
      <c r="I327" s="13">
        <f t="shared" si="352"/>
        <v>-0.98846503209805747</v>
      </c>
      <c r="K327" s="13">
        <f t="shared" si="353"/>
        <v>1</v>
      </c>
      <c r="L327" s="13">
        <f t="shared" si="354"/>
        <v>0</v>
      </c>
      <c r="M327" s="13">
        <f t="shared" si="416"/>
        <v>1</v>
      </c>
      <c r="N327" s="16">
        <f t="shared" si="391"/>
        <v>0</v>
      </c>
      <c r="O327" s="17">
        <f t="shared" si="355"/>
        <v>0</v>
      </c>
      <c r="P327" s="16">
        <f t="shared" si="356"/>
        <v>0</v>
      </c>
      <c r="R327" s="13">
        <f t="shared" si="392"/>
        <v>1</v>
      </c>
      <c r="S327" s="13">
        <f t="shared" si="393"/>
        <v>0</v>
      </c>
      <c r="T327" s="13">
        <f t="shared" si="357"/>
        <v>1</v>
      </c>
      <c r="U327" s="16">
        <f t="shared" si="358"/>
        <v>0</v>
      </c>
      <c r="V327" s="17">
        <f t="shared" si="359"/>
        <v>0</v>
      </c>
      <c r="W327" s="16">
        <f t="shared" si="360"/>
        <v>0</v>
      </c>
      <c r="Y327" s="13">
        <f t="shared" si="394"/>
        <v>1</v>
      </c>
      <c r="Z327" s="13">
        <f t="shared" si="395"/>
        <v>0</v>
      </c>
      <c r="AA327" s="13">
        <f t="shared" si="336"/>
        <v>1</v>
      </c>
      <c r="AB327" s="16">
        <f t="shared" si="361"/>
        <v>0</v>
      </c>
      <c r="AC327" s="17">
        <f t="shared" si="362"/>
        <v>0</v>
      </c>
      <c r="AD327" s="16">
        <f t="shared" si="363"/>
        <v>0</v>
      </c>
      <c r="AF327" s="13">
        <f t="shared" si="396"/>
        <v>1</v>
      </c>
      <c r="AG327" s="13">
        <f t="shared" si="397"/>
        <v>0</v>
      </c>
      <c r="AH327" s="13">
        <f t="shared" si="337"/>
        <v>1</v>
      </c>
      <c r="AI327" s="16">
        <f t="shared" si="364"/>
        <v>0</v>
      </c>
      <c r="AJ327" s="17">
        <f t="shared" si="365"/>
        <v>0</v>
      </c>
      <c r="AK327" s="16">
        <f t="shared" si="366"/>
        <v>0</v>
      </c>
      <c r="AM327" s="13">
        <f t="shared" si="398"/>
        <v>1</v>
      </c>
      <c r="AN327" s="13">
        <f t="shared" si="399"/>
        <v>0</v>
      </c>
      <c r="AO327" s="13">
        <f t="shared" si="338"/>
        <v>1</v>
      </c>
      <c r="AP327" s="16">
        <f t="shared" si="367"/>
        <v>0</v>
      </c>
      <c r="AQ327" s="17">
        <f t="shared" si="368"/>
        <v>0</v>
      </c>
      <c r="AR327" s="16">
        <f t="shared" si="369"/>
        <v>0</v>
      </c>
      <c r="AT327" s="13">
        <f t="shared" si="400"/>
        <v>1</v>
      </c>
      <c r="AU327" s="13">
        <f t="shared" si="401"/>
        <v>0</v>
      </c>
      <c r="AV327" s="13">
        <f t="shared" si="339"/>
        <v>1</v>
      </c>
      <c r="AW327" s="16">
        <f t="shared" si="370"/>
        <v>0</v>
      </c>
      <c r="AX327" s="17">
        <f t="shared" si="371"/>
        <v>0</v>
      </c>
      <c r="AY327" s="16">
        <f t="shared" si="372"/>
        <v>0</v>
      </c>
      <c r="BA327" s="13">
        <f t="shared" si="402"/>
        <v>1</v>
      </c>
      <c r="BB327" s="13">
        <f t="shared" si="403"/>
        <v>0</v>
      </c>
      <c r="BC327" s="13">
        <f t="shared" si="340"/>
        <v>1</v>
      </c>
      <c r="BD327" s="16">
        <f t="shared" si="373"/>
        <v>0</v>
      </c>
      <c r="BE327" s="17">
        <f t="shared" si="374"/>
        <v>0</v>
      </c>
      <c r="BF327" s="16">
        <f t="shared" si="375"/>
        <v>0</v>
      </c>
      <c r="BH327" s="13">
        <f t="shared" si="404"/>
        <v>1</v>
      </c>
      <c r="BI327" s="13">
        <f t="shared" si="405"/>
        <v>0</v>
      </c>
      <c r="BJ327" s="13">
        <f t="shared" si="341"/>
        <v>1</v>
      </c>
      <c r="BK327" s="16">
        <f t="shared" si="376"/>
        <v>0</v>
      </c>
      <c r="BL327" s="17">
        <f t="shared" si="377"/>
        <v>0</v>
      </c>
      <c r="BM327" s="16">
        <f t="shared" si="378"/>
        <v>0</v>
      </c>
      <c r="BO327" s="13">
        <f t="shared" si="406"/>
        <v>1</v>
      </c>
      <c r="BP327" s="13">
        <f t="shared" si="407"/>
        <v>0</v>
      </c>
      <c r="BQ327" s="13">
        <f t="shared" si="342"/>
        <v>1</v>
      </c>
      <c r="BR327" s="16">
        <f t="shared" si="379"/>
        <v>0</v>
      </c>
      <c r="BS327" s="17">
        <f t="shared" si="380"/>
        <v>0</v>
      </c>
      <c r="BT327" s="16">
        <f t="shared" si="381"/>
        <v>0</v>
      </c>
      <c r="BV327" s="13">
        <f t="shared" si="408"/>
        <v>1</v>
      </c>
      <c r="BW327" s="13">
        <f t="shared" si="409"/>
        <v>0</v>
      </c>
      <c r="BX327" s="13">
        <f t="shared" si="343"/>
        <v>1</v>
      </c>
      <c r="BY327" s="16">
        <f t="shared" si="382"/>
        <v>0</v>
      </c>
      <c r="BZ327" s="17">
        <f t="shared" si="383"/>
        <v>0</v>
      </c>
      <c r="CA327" s="16">
        <f t="shared" si="384"/>
        <v>0</v>
      </c>
      <c r="CC327" s="13">
        <f t="shared" si="410"/>
        <v>1</v>
      </c>
      <c r="CD327" s="13">
        <f t="shared" si="411"/>
        <v>0</v>
      </c>
      <c r="CE327" s="13">
        <f t="shared" si="344"/>
        <v>1</v>
      </c>
      <c r="CF327" s="16">
        <f t="shared" si="385"/>
        <v>0</v>
      </c>
      <c r="CG327" s="17">
        <f t="shared" si="386"/>
        <v>0</v>
      </c>
      <c r="CH327" s="16">
        <f t="shared" si="387"/>
        <v>0</v>
      </c>
      <c r="CJ327" s="13">
        <f t="shared" si="412"/>
        <v>1</v>
      </c>
      <c r="CK327" s="13">
        <f t="shared" si="413"/>
        <v>0</v>
      </c>
      <c r="CL327" s="13">
        <f t="shared" si="345"/>
        <v>1</v>
      </c>
      <c r="CM327" s="16">
        <f t="shared" si="388"/>
        <v>0</v>
      </c>
      <c r="CN327" s="17">
        <f t="shared" si="389"/>
        <v>0</v>
      </c>
      <c r="CO327" s="16">
        <f t="shared" si="390"/>
        <v>0</v>
      </c>
      <c r="CQ327" s="16">
        <f t="shared" si="414"/>
        <v>0</v>
      </c>
      <c r="CR327" s="16">
        <f>CQ327-ROUNDDOWN(コマンド生成ツール!$D$25,0)</f>
        <v>0</v>
      </c>
      <c r="CS327" s="16">
        <v>8</v>
      </c>
    </row>
    <row r="328" spans="2:97" x14ac:dyDescent="0.15">
      <c r="B328" s="8">
        <f t="shared" si="415"/>
        <v>295</v>
      </c>
      <c r="C328" s="8">
        <f t="shared" si="346"/>
        <v>2</v>
      </c>
      <c r="D328" s="8">
        <f t="shared" si="347"/>
        <v>95</v>
      </c>
      <c r="E328" s="16">
        <f t="shared" si="348"/>
        <v>17825.018762674914</v>
      </c>
      <c r="F328" s="13">
        <f t="shared" si="349"/>
        <v>-0.69072644366873825</v>
      </c>
      <c r="G328" s="13">
        <f t="shared" si="350"/>
        <v>0.72311615942166407</v>
      </c>
      <c r="H328" s="13">
        <f t="shared" si="351"/>
        <v>-4.5793960033474843E-2</v>
      </c>
      <c r="I328" s="13">
        <f t="shared" si="352"/>
        <v>-0.99895090631344463</v>
      </c>
      <c r="K328" s="13">
        <f t="shared" si="353"/>
        <v>1</v>
      </c>
      <c r="L328" s="13">
        <f t="shared" si="354"/>
        <v>0</v>
      </c>
      <c r="M328" s="13">
        <f t="shared" si="416"/>
        <v>1</v>
      </c>
      <c r="N328" s="16">
        <f t="shared" si="391"/>
        <v>0</v>
      </c>
      <c r="O328" s="17">
        <f t="shared" si="355"/>
        <v>0</v>
      </c>
      <c r="P328" s="16">
        <f t="shared" si="356"/>
        <v>0</v>
      </c>
      <c r="R328" s="13">
        <f t="shared" si="392"/>
        <v>1</v>
      </c>
      <c r="S328" s="13">
        <f t="shared" si="393"/>
        <v>0</v>
      </c>
      <c r="T328" s="13">
        <f t="shared" si="357"/>
        <v>1</v>
      </c>
      <c r="U328" s="16">
        <f t="shared" si="358"/>
        <v>0</v>
      </c>
      <c r="V328" s="17">
        <f t="shared" si="359"/>
        <v>0</v>
      </c>
      <c r="W328" s="16">
        <f t="shared" si="360"/>
        <v>0</v>
      </c>
      <c r="Y328" s="13">
        <f t="shared" si="394"/>
        <v>1</v>
      </c>
      <c r="Z328" s="13">
        <f t="shared" si="395"/>
        <v>0</v>
      </c>
      <c r="AA328" s="13">
        <f t="shared" si="336"/>
        <v>1</v>
      </c>
      <c r="AB328" s="16">
        <f t="shared" si="361"/>
        <v>0</v>
      </c>
      <c r="AC328" s="17">
        <f t="shared" si="362"/>
        <v>0</v>
      </c>
      <c r="AD328" s="16">
        <f t="shared" si="363"/>
        <v>0</v>
      </c>
      <c r="AF328" s="13">
        <f t="shared" si="396"/>
        <v>1</v>
      </c>
      <c r="AG328" s="13">
        <f t="shared" si="397"/>
        <v>0</v>
      </c>
      <c r="AH328" s="13">
        <f t="shared" si="337"/>
        <v>1</v>
      </c>
      <c r="AI328" s="16">
        <f t="shared" si="364"/>
        <v>0</v>
      </c>
      <c r="AJ328" s="17">
        <f t="shared" si="365"/>
        <v>0</v>
      </c>
      <c r="AK328" s="16">
        <f t="shared" si="366"/>
        <v>0</v>
      </c>
      <c r="AM328" s="13">
        <f t="shared" si="398"/>
        <v>1</v>
      </c>
      <c r="AN328" s="13">
        <f t="shared" si="399"/>
        <v>0</v>
      </c>
      <c r="AO328" s="13">
        <f t="shared" si="338"/>
        <v>1</v>
      </c>
      <c r="AP328" s="16">
        <f t="shared" si="367"/>
        <v>0</v>
      </c>
      <c r="AQ328" s="17">
        <f t="shared" si="368"/>
        <v>0</v>
      </c>
      <c r="AR328" s="16">
        <f t="shared" si="369"/>
        <v>0</v>
      </c>
      <c r="AT328" s="13">
        <f t="shared" si="400"/>
        <v>1</v>
      </c>
      <c r="AU328" s="13">
        <f t="shared" si="401"/>
        <v>0</v>
      </c>
      <c r="AV328" s="13">
        <f t="shared" si="339"/>
        <v>1</v>
      </c>
      <c r="AW328" s="16">
        <f t="shared" si="370"/>
        <v>0</v>
      </c>
      <c r="AX328" s="17">
        <f t="shared" si="371"/>
        <v>0</v>
      </c>
      <c r="AY328" s="16">
        <f t="shared" si="372"/>
        <v>0</v>
      </c>
      <c r="BA328" s="13">
        <f t="shared" si="402"/>
        <v>1</v>
      </c>
      <c r="BB328" s="13">
        <f t="shared" si="403"/>
        <v>0</v>
      </c>
      <c r="BC328" s="13">
        <f t="shared" si="340"/>
        <v>1</v>
      </c>
      <c r="BD328" s="16">
        <f t="shared" si="373"/>
        <v>0</v>
      </c>
      <c r="BE328" s="17">
        <f t="shared" si="374"/>
        <v>0</v>
      </c>
      <c r="BF328" s="16">
        <f t="shared" si="375"/>
        <v>0</v>
      </c>
      <c r="BH328" s="13">
        <f t="shared" si="404"/>
        <v>1</v>
      </c>
      <c r="BI328" s="13">
        <f t="shared" si="405"/>
        <v>0</v>
      </c>
      <c r="BJ328" s="13">
        <f t="shared" si="341"/>
        <v>1</v>
      </c>
      <c r="BK328" s="16">
        <f t="shared" si="376"/>
        <v>0</v>
      </c>
      <c r="BL328" s="17">
        <f t="shared" si="377"/>
        <v>0</v>
      </c>
      <c r="BM328" s="16">
        <f t="shared" si="378"/>
        <v>0</v>
      </c>
      <c r="BO328" s="13">
        <f t="shared" si="406"/>
        <v>1</v>
      </c>
      <c r="BP328" s="13">
        <f t="shared" si="407"/>
        <v>0</v>
      </c>
      <c r="BQ328" s="13">
        <f t="shared" si="342"/>
        <v>1</v>
      </c>
      <c r="BR328" s="16">
        <f t="shared" si="379"/>
        <v>0</v>
      </c>
      <c r="BS328" s="17">
        <f t="shared" si="380"/>
        <v>0</v>
      </c>
      <c r="BT328" s="16">
        <f t="shared" si="381"/>
        <v>0</v>
      </c>
      <c r="BV328" s="13">
        <f t="shared" si="408"/>
        <v>1</v>
      </c>
      <c r="BW328" s="13">
        <f t="shared" si="409"/>
        <v>0</v>
      </c>
      <c r="BX328" s="13">
        <f t="shared" si="343"/>
        <v>1</v>
      </c>
      <c r="BY328" s="16">
        <f t="shared" si="382"/>
        <v>0</v>
      </c>
      <c r="BZ328" s="17">
        <f t="shared" si="383"/>
        <v>0</v>
      </c>
      <c r="CA328" s="16">
        <f t="shared" si="384"/>
        <v>0</v>
      </c>
      <c r="CC328" s="13">
        <f t="shared" si="410"/>
        <v>1</v>
      </c>
      <c r="CD328" s="13">
        <f t="shared" si="411"/>
        <v>0</v>
      </c>
      <c r="CE328" s="13">
        <f t="shared" si="344"/>
        <v>1</v>
      </c>
      <c r="CF328" s="16">
        <f t="shared" si="385"/>
        <v>0</v>
      </c>
      <c r="CG328" s="17">
        <f t="shared" si="386"/>
        <v>0</v>
      </c>
      <c r="CH328" s="16">
        <f t="shared" si="387"/>
        <v>0</v>
      </c>
      <c r="CJ328" s="13">
        <f t="shared" si="412"/>
        <v>1</v>
      </c>
      <c r="CK328" s="13">
        <f t="shared" si="413"/>
        <v>0</v>
      </c>
      <c r="CL328" s="13">
        <f t="shared" si="345"/>
        <v>1</v>
      </c>
      <c r="CM328" s="16">
        <f t="shared" si="388"/>
        <v>0</v>
      </c>
      <c r="CN328" s="17">
        <f t="shared" si="389"/>
        <v>0</v>
      </c>
      <c r="CO328" s="16">
        <f t="shared" si="390"/>
        <v>0</v>
      </c>
      <c r="CQ328" s="16">
        <f t="shared" si="414"/>
        <v>0</v>
      </c>
      <c r="CR328" s="16">
        <f>CQ328-ROUNDDOWN(コマンド生成ツール!$D$25,0)</f>
        <v>0</v>
      </c>
      <c r="CS328" s="16">
        <v>8</v>
      </c>
    </row>
    <row r="329" spans="2:97" x14ac:dyDescent="0.15">
      <c r="B329" s="8">
        <f t="shared" si="415"/>
        <v>296</v>
      </c>
      <c r="C329" s="8">
        <f t="shared" si="346"/>
        <v>2</v>
      </c>
      <c r="D329" s="8">
        <f t="shared" si="347"/>
        <v>96</v>
      </c>
      <c r="E329" s="16">
        <f t="shared" si="348"/>
        <v>18240.216787118195</v>
      </c>
      <c r="F329" s="13">
        <f t="shared" si="349"/>
        <v>-0.72898805277263523</v>
      </c>
      <c r="G329" s="13">
        <f t="shared" si="350"/>
        <v>0.68452641944249426</v>
      </c>
      <c r="H329" s="13">
        <f t="shared" si="351"/>
        <v>6.2847162170476839E-2</v>
      </c>
      <c r="I329" s="13">
        <f t="shared" si="352"/>
        <v>-0.9980231631616161</v>
      </c>
      <c r="K329" s="13">
        <f t="shared" si="353"/>
        <v>1</v>
      </c>
      <c r="L329" s="13">
        <f t="shared" si="354"/>
        <v>0</v>
      </c>
      <c r="M329" s="13">
        <f t="shared" si="416"/>
        <v>1</v>
      </c>
      <c r="N329" s="16">
        <f t="shared" si="391"/>
        <v>0</v>
      </c>
      <c r="O329" s="17">
        <f t="shared" si="355"/>
        <v>0</v>
      </c>
      <c r="P329" s="16">
        <f t="shared" si="356"/>
        <v>0</v>
      </c>
      <c r="R329" s="13">
        <f t="shared" si="392"/>
        <v>1</v>
      </c>
      <c r="S329" s="13">
        <f t="shared" si="393"/>
        <v>0</v>
      </c>
      <c r="T329" s="13">
        <f t="shared" si="357"/>
        <v>1</v>
      </c>
      <c r="U329" s="16">
        <f t="shared" si="358"/>
        <v>0</v>
      </c>
      <c r="V329" s="17">
        <f t="shared" si="359"/>
        <v>0</v>
      </c>
      <c r="W329" s="16">
        <f t="shared" si="360"/>
        <v>0</v>
      </c>
      <c r="Y329" s="13">
        <f t="shared" si="394"/>
        <v>1</v>
      </c>
      <c r="Z329" s="13">
        <f t="shared" si="395"/>
        <v>0</v>
      </c>
      <c r="AA329" s="13">
        <f t="shared" si="336"/>
        <v>1</v>
      </c>
      <c r="AB329" s="16">
        <f t="shared" si="361"/>
        <v>0</v>
      </c>
      <c r="AC329" s="17">
        <f t="shared" si="362"/>
        <v>0</v>
      </c>
      <c r="AD329" s="16">
        <f t="shared" si="363"/>
        <v>0</v>
      </c>
      <c r="AF329" s="13">
        <f t="shared" si="396"/>
        <v>1</v>
      </c>
      <c r="AG329" s="13">
        <f t="shared" si="397"/>
        <v>0</v>
      </c>
      <c r="AH329" s="13">
        <f t="shared" si="337"/>
        <v>1</v>
      </c>
      <c r="AI329" s="16">
        <f t="shared" si="364"/>
        <v>0</v>
      </c>
      <c r="AJ329" s="17">
        <f t="shared" si="365"/>
        <v>0</v>
      </c>
      <c r="AK329" s="16">
        <f t="shared" si="366"/>
        <v>0</v>
      </c>
      <c r="AM329" s="13">
        <f t="shared" si="398"/>
        <v>1</v>
      </c>
      <c r="AN329" s="13">
        <f t="shared" si="399"/>
        <v>0</v>
      </c>
      <c r="AO329" s="13">
        <f t="shared" si="338"/>
        <v>1</v>
      </c>
      <c r="AP329" s="16">
        <f t="shared" si="367"/>
        <v>0</v>
      </c>
      <c r="AQ329" s="17">
        <f t="shared" si="368"/>
        <v>0</v>
      </c>
      <c r="AR329" s="16">
        <f t="shared" si="369"/>
        <v>0</v>
      </c>
      <c r="AT329" s="13">
        <f t="shared" si="400"/>
        <v>1</v>
      </c>
      <c r="AU329" s="13">
        <f t="shared" si="401"/>
        <v>0</v>
      </c>
      <c r="AV329" s="13">
        <f t="shared" si="339"/>
        <v>1</v>
      </c>
      <c r="AW329" s="16">
        <f t="shared" si="370"/>
        <v>0</v>
      </c>
      <c r="AX329" s="17">
        <f t="shared" si="371"/>
        <v>0</v>
      </c>
      <c r="AY329" s="16">
        <f t="shared" si="372"/>
        <v>0</v>
      </c>
      <c r="BA329" s="13">
        <f t="shared" si="402"/>
        <v>1</v>
      </c>
      <c r="BB329" s="13">
        <f t="shared" si="403"/>
        <v>0</v>
      </c>
      <c r="BC329" s="13">
        <f t="shared" si="340"/>
        <v>1</v>
      </c>
      <c r="BD329" s="16">
        <f t="shared" si="373"/>
        <v>0</v>
      </c>
      <c r="BE329" s="17">
        <f t="shared" si="374"/>
        <v>0</v>
      </c>
      <c r="BF329" s="16">
        <f t="shared" si="375"/>
        <v>0</v>
      </c>
      <c r="BH329" s="13">
        <f t="shared" si="404"/>
        <v>1</v>
      </c>
      <c r="BI329" s="13">
        <f t="shared" si="405"/>
        <v>0</v>
      </c>
      <c r="BJ329" s="13">
        <f t="shared" si="341"/>
        <v>1</v>
      </c>
      <c r="BK329" s="16">
        <f t="shared" si="376"/>
        <v>0</v>
      </c>
      <c r="BL329" s="17">
        <f t="shared" si="377"/>
        <v>0</v>
      </c>
      <c r="BM329" s="16">
        <f t="shared" si="378"/>
        <v>0</v>
      </c>
      <c r="BO329" s="13">
        <f t="shared" si="406"/>
        <v>1</v>
      </c>
      <c r="BP329" s="13">
        <f t="shared" si="407"/>
        <v>0</v>
      </c>
      <c r="BQ329" s="13">
        <f t="shared" si="342"/>
        <v>1</v>
      </c>
      <c r="BR329" s="16">
        <f t="shared" si="379"/>
        <v>0</v>
      </c>
      <c r="BS329" s="17">
        <f t="shared" si="380"/>
        <v>0</v>
      </c>
      <c r="BT329" s="16">
        <f t="shared" si="381"/>
        <v>0</v>
      </c>
      <c r="BV329" s="13">
        <f t="shared" si="408"/>
        <v>1</v>
      </c>
      <c r="BW329" s="13">
        <f t="shared" si="409"/>
        <v>0</v>
      </c>
      <c r="BX329" s="13">
        <f t="shared" si="343"/>
        <v>1</v>
      </c>
      <c r="BY329" s="16">
        <f t="shared" si="382"/>
        <v>0</v>
      </c>
      <c r="BZ329" s="17">
        <f t="shared" si="383"/>
        <v>0</v>
      </c>
      <c r="CA329" s="16">
        <f t="shared" si="384"/>
        <v>0</v>
      </c>
      <c r="CC329" s="13">
        <f t="shared" si="410"/>
        <v>1</v>
      </c>
      <c r="CD329" s="13">
        <f t="shared" si="411"/>
        <v>0</v>
      </c>
      <c r="CE329" s="13">
        <f t="shared" si="344"/>
        <v>1</v>
      </c>
      <c r="CF329" s="16">
        <f t="shared" si="385"/>
        <v>0</v>
      </c>
      <c r="CG329" s="17">
        <f t="shared" si="386"/>
        <v>0</v>
      </c>
      <c r="CH329" s="16">
        <f t="shared" si="387"/>
        <v>0</v>
      </c>
      <c r="CJ329" s="13">
        <f t="shared" si="412"/>
        <v>1</v>
      </c>
      <c r="CK329" s="13">
        <f t="shared" si="413"/>
        <v>0</v>
      </c>
      <c r="CL329" s="13">
        <f t="shared" si="345"/>
        <v>1</v>
      </c>
      <c r="CM329" s="16">
        <f t="shared" si="388"/>
        <v>0</v>
      </c>
      <c r="CN329" s="17">
        <f t="shared" si="389"/>
        <v>0</v>
      </c>
      <c r="CO329" s="16">
        <f t="shared" si="390"/>
        <v>0</v>
      </c>
      <c r="CQ329" s="16">
        <f t="shared" si="414"/>
        <v>0</v>
      </c>
      <c r="CR329" s="16">
        <f>CQ329-ROUNDDOWN(コマンド生成ツール!$D$25,0)</f>
        <v>0</v>
      </c>
      <c r="CS329" s="16">
        <v>8</v>
      </c>
    </row>
    <row r="330" spans="2:97" x14ac:dyDescent="0.15">
      <c r="B330" s="8">
        <f t="shared" si="415"/>
        <v>297</v>
      </c>
      <c r="C330" s="8">
        <f t="shared" si="346"/>
        <v>2</v>
      </c>
      <c r="D330" s="8">
        <f t="shared" si="347"/>
        <v>97</v>
      </c>
      <c r="E330" s="16">
        <f t="shared" si="348"/>
        <v>18665.086015939822</v>
      </c>
      <c r="F330" s="13">
        <f t="shared" si="349"/>
        <v>-0.76591142966185299</v>
      </c>
      <c r="G330" s="13">
        <f t="shared" si="350"/>
        <v>0.64294609565136673</v>
      </c>
      <c r="H330" s="13">
        <f t="shared" si="351"/>
        <v>0.1732406361733273</v>
      </c>
      <c r="I330" s="13">
        <f t="shared" si="352"/>
        <v>-0.98487952663168954</v>
      </c>
      <c r="K330" s="13">
        <f t="shared" si="353"/>
        <v>1</v>
      </c>
      <c r="L330" s="13">
        <f t="shared" si="354"/>
        <v>0</v>
      </c>
      <c r="M330" s="13">
        <f t="shared" si="416"/>
        <v>1</v>
      </c>
      <c r="N330" s="16">
        <f t="shared" si="391"/>
        <v>0</v>
      </c>
      <c r="O330" s="17">
        <f t="shared" si="355"/>
        <v>0</v>
      </c>
      <c r="P330" s="16">
        <f t="shared" si="356"/>
        <v>0</v>
      </c>
      <c r="R330" s="13">
        <f t="shared" si="392"/>
        <v>1</v>
      </c>
      <c r="S330" s="13">
        <f t="shared" si="393"/>
        <v>0</v>
      </c>
      <c r="T330" s="13">
        <f t="shared" si="357"/>
        <v>1</v>
      </c>
      <c r="U330" s="16">
        <f t="shared" si="358"/>
        <v>0</v>
      </c>
      <c r="V330" s="17">
        <f t="shared" si="359"/>
        <v>0</v>
      </c>
      <c r="W330" s="16">
        <f t="shared" si="360"/>
        <v>0</v>
      </c>
      <c r="Y330" s="13">
        <f t="shared" si="394"/>
        <v>1</v>
      </c>
      <c r="Z330" s="13">
        <f t="shared" si="395"/>
        <v>0</v>
      </c>
      <c r="AA330" s="13">
        <f t="shared" si="336"/>
        <v>1</v>
      </c>
      <c r="AB330" s="16">
        <f t="shared" si="361"/>
        <v>0</v>
      </c>
      <c r="AC330" s="17">
        <f t="shared" si="362"/>
        <v>0</v>
      </c>
      <c r="AD330" s="16">
        <f t="shared" si="363"/>
        <v>0</v>
      </c>
      <c r="AF330" s="13">
        <f t="shared" si="396"/>
        <v>1</v>
      </c>
      <c r="AG330" s="13">
        <f t="shared" si="397"/>
        <v>0</v>
      </c>
      <c r="AH330" s="13">
        <f t="shared" si="337"/>
        <v>1</v>
      </c>
      <c r="AI330" s="16">
        <f t="shared" si="364"/>
        <v>0</v>
      </c>
      <c r="AJ330" s="17">
        <f t="shared" si="365"/>
        <v>0</v>
      </c>
      <c r="AK330" s="16">
        <f t="shared" si="366"/>
        <v>0</v>
      </c>
      <c r="AM330" s="13">
        <f t="shared" si="398"/>
        <v>1</v>
      </c>
      <c r="AN330" s="13">
        <f t="shared" si="399"/>
        <v>0</v>
      </c>
      <c r="AO330" s="13">
        <f t="shared" si="338"/>
        <v>1</v>
      </c>
      <c r="AP330" s="16">
        <f t="shared" si="367"/>
        <v>0</v>
      </c>
      <c r="AQ330" s="17">
        <f t="shared" si="368"/>
        <v>0</v>
      </c>
      <c r="AR330" s="16">
        <f t="shared" si="369"/>
        <v>0</v>
      </c>
      <c r="AT330" s="13">
        <f t="shared" si="400"/>
        <v>1</v>
      </c>
      <c r="AU330" s="13">
        <f t="shared" si="401"/>
        <v>0</v>
      </c>
      <c r="AV330" s="13">
        <f t="shared" si="339"/>
        <v>1</v>
      </c>
      <c r="AW330" s="16">
        <f t="shared" si="370"/>
        <v>0</v>
      </c>
      <c r="AX330" s="17">
        <f t="shared" si="371"/>
        <v>0</v>
      </c>
      <c r="AY330" s="16">
        <f t="shared" si="372"/>
        <v>0</v>
      </c>
      <c r="BA330" s="13">
        <f t="shared" si="402"/>
        <v>1</v>
      </c>
      <c r="BB330" s="13">
        <f t="shared" si="403"/>
        <v>0</v>
      </c>
      <c r="BC330" s="13">
        <f t="shared" si="340"/>
        <v>1</v>
      </c>
      <c r="BD330" s="16">
        <f t="shared" si="373"/>
        <v>0</v>
      </c>
      <c r="BE330" s="17">
        <f t="shared" si="374"/>
        <v>0</v>
      </c>
      <c r="BF330" s="16">
        <f t="shared" si="375"/>
        <v>0</v>
      </c>
      <c r="BH330" s="13">
        <f t="shared" si="404"/>
        <v>1</v>
      </c>
      <c r="BI330" s="13">
        <f t="shared" si="405"/>
        <v>0</v>
      </c>
      <c r="BJ330" s="13">
        <f t="shared" si="341"/>
        <v>1</v>
      </c>
      <c r="BK330" s="16">
        <f t="shared" si="376"/>
        <v>0</v>
      </c>
      <c r="BL330" s="17">
        <f t="shared" si="377"/>
        <v>0</v>
      </c>
      <c r="BM330" s="16">
        <f t="shared" si="378"/>
        <v>0</v>
      </c>
      <c r="BO330" s="13">
        <f t="shared" si="406"/>
        <v>1</v>
      </c>
      <c r="BP330" s="13">
        <f t="shared" si="407"/>
        <v>0</v>
      </c>
      <c r="BQ330" s="13">
        <f t="shared" si="342"/>
        <v>1</v>
      </c>
      <c r="BR330" s="16">
        <f t="shared" si="379"/>
        <v>0</v>
      </c>
      <c r="BS330" s="17">
        <f t="shared" si="380"/>
        <v>0</v>
      </c>
      <c r="BT330" s="16">
        <f t="shared" si="381"/>
        <v>0</v>
      </c>
      <c r="BV330" s="13">
        <f t="shared" si="408"/>
        <v>1</v>
      </c>
      <c r="BW330" s="13">
        <f t="shared" si="409"/>
        <v>0</v>
      </c>
      <c r="BX330" s="13">
        <f t="shared" si="343"/>
        <v>1</v>
      </c>
      <c r="BY330" s="16">
        <f t="shared" si="382"/>
        <v>0</v>
      </c>
      <c r="BZ330" s="17">
        <f t="shared" si="383"/>
        <v>0</v>
      </c>
      <c r="CA330" s="16">
        <f t="shared" si="384"/>
        <v>0</v>
      </c>
      <c r="CC330" s="13">
        <f t="shared" si="410"/>
        <v>1</v>
      </c>
      <c r="CD330" s="13">
        <f t="shared" si="411"/>
        <v>0</v>
      </c>
      <c r="CE330" s="13">
        <f t="shared" si="344"/>
        <v>1</v>
      </c>
      <c r="CF330" s="16">
        <f t="shared" si="385"/>
        <v>0</v>
      </c>
      <c r="CG330" s="17">
        <f t="shared" si="386"/>
        <v>0</v>
      </c>
      <c r="CH330" s="16">
        <f t="shared" si="387"/>
        <v>0</v>
      </c>
      <c r="CJ330" s="13">
        <f t="shared" si="412"/>
        <v>1</v>
      </c>
      <c r="CK330" s="13">
        <f t="shared" si="413"/>
        <v>0</v>
      </c>
      <c r="CL330" s="13">
        <f t="shared" si="345"/>
        <v>1</v>
      </c>
      <c r="CM330" s="16">
        <f t="shared" si="388"/>
        <v>0</v>
      </c>
      <c r="CN330" s="17">
        <f t="shared" si="389"/>
        <v>0</v>
      </c>
      <c r="CO330" s="16">
        <f t="shared" si="390"/>
        <v>0</v>
      </c>
      <c r="CQ330" s="16">
        <f t="shared" si="414"/>
        <v>0</v>
      </c>
      <c r="CR330" s="16">
        <f>CQ330-ROUNDDOWN(コマンド生成ツール!$D$25,0)</f>
        <v>0</v>
      </c>
      <c r="CS330" s="16">
        <v>8</v>
      </c>
    </row>
    <row r="331" spans="2:97" x14ac:dyDescent="0.15">
      <c r="B331" s="8">
        <f t="shared" si="415"/>
        <v>298</v>
      </c>
      <c r="C331" s="8">
        <f t="shared" si="346"/>
        <v>2</v>
      </c>
      <c r="D331" s="8">
        <f t="shared" si="347"/>
        <v>98</v>
      </c>
      <c r="E331" s="16">
        <f t="shared" si="348"/>
        <v>19099.851720428716</v>
      </c>
      <c r="F331" s="13">
        <f t="shared" si="349"/>
        <v>-0.80124219920891904</v>
      </c>
      <c r="G331" s="13">
        <f t="shared" si="350"/>
        <v>0.59834015259453788</v>
      </c>
      <c r="H331" s="13">
        <f t="shared" si="351"/>
        <v>0.28397812358629021</v>
      </c>
      <c r="I331" s="13">
        <f t="shared" si="352"/>
        <v>-0.95883075947969554</v>
      </c>
      <c r="K331" s="13">
        <f t="shared" si="353"/>
        <v>1</v>
      </c>
      <c r="L331" s="13">
        <f t="shared" si="354"/>
        <v>0</v>
      </c>
      <c r="M331" s="13">
        <f t="shared" si="416"/>
        <v>1</v>
      </c>
      <c r="N331" s="16">
        <f t="shared" si="391"/>
        <v>0</v>
      </c>
      <c r="O331" s="17">
        <f t="shared" si="355"/>
        <v>0</v>
      </c>
      <c r="P331" s="16">
        <f t="shared" si="356"/>
        <v>0</v>
      </c>
      <c r="R331" s="13">
        <f t="shared" si="392"/>
        <v>1</v>
      </c>
      <c r="S331" s="13">
        <f t="shared" si="393"/>
        <v>0</v>
      </c>
      <c r="T331" s="13">
        <f t="shared" si="357"/>
        <v>1</v>
      </c>
      <c r="U331" s="16">
        <f t="shared" si="358"/>
        <v>0</v>
      </c>
      <c r="V331" s="17">
        <f t="shared" si="359"/>
        <v>0</v>
      </c>
      <c r="W331" s="16">
        <f t="shared" si="360"/>
        <v>0</v>
      </c>
      <c r="Y331" s="13">
        <f t="shared" si="394"/>
        <v>1</v>
      </c>
      <c r="Z331" s="13">
        <f t="shared" si="395"/>
        <v>0</v>
      </c>
      <c r="AA331" s="13">
        <f t="shared" si="336"/>
        <v>1</v>
      </c>
      <c r="AB331" s="16">
        <f t="shared" si="361"/>
        <v>0</v>
      </c>
      <c r="AC331" s="17">
        <f t="shared" si="362"/>
        <v>0</v>
      </c>
      <c r="AD331" s="16">
        <f t="shared" si="363"/>
        <v>0</v>
      </c>
      <c r="AF331" s="13">
        <f t="shared" si="396"/>
        <v>1</v>
      </c>
      <c r="AG331" s="13">
        <f t="shared" si="397"/>
        <v>0</v>
      </c>
      <c r="AH331" s="13">
        <f t="shared" si="337"/>
        <v>1</v>
      </c>
      <c r="AI331" s="16">
        <f t="shared" si="364"/>
        <v>0</v>
      </c>
      <c r="AJ331" s="17">
        <f t="shared" si="365"/>
        <v>0</v>
      </c>
      <c r="AK331" s="16">
        <f t="shared" si="366"/>
        <v>0</v>
      </c>
      <c r="AM331" s="13">
        <f t="shared" si="398"/>
        <v>1</v>
      </c>
      <c r="AN331" s="13">
        <f t="shared" si="399"/>
        <v>0</v>
      </c>
      <c r="AO331" s="13">
        <f t="shared" si="338"/>
        <v>1</v>
      </c>
      <c r="AP331" s="16">
        <f t="shared" si="367"/>
        <v>0</v>
      </c>
      <c r="AQ331" s="17">
        <f t="shared" si="368"/>
        <v>0</v>
      </c>
      <c r="AR331" s="16">
        <f t="shared" si="369"/>
        <v>0</v>
      </c>
      <c r="AT331" s="13">
        <f t="shared" si="400"/>
        <v>1</v>
      </c>
      <c r="AU331" s="13">
        <f t="shared" si="401"/>
        <v>0</v>
      </c>
      <c r="AV331" s="13">
        <f t="shared" si="339"/>
        <v>1</v>
      </c>
      <c r="AW331" s="16">
        <f t="shared" si="370"/>
        <v>0</v>
      </c>
      <c r="AX331" s="17">
        <f t="shared" si="371"/>
        <v>0</v>
      </c>
      <c r="AY331" s="16">
        <f t="shared" si="372"/>
        <v>0</v>
      </c>
      <c r="BA331" s="13">
        <f t="shared" si="402"/>
        <v>1</v>
      </c>
      <c r="BB331" s="13">
        <f t="shared" si="403"/>
        <v>0</v>
      </c>
      <c r="BC331" s="13">
        <f t="shared" si="340"/>
        <v>1</v>
      </c>
      <c r="BD331" s="16">
        <f t="shared" si="373"/>
        <v>0</v>
      </c>
      <c r="BE331" s="17">
        <f t="shared" si="374"/>
        <v>0</v>
      </c>
      <c r="BF331" s="16">
        <f t="shared" si="375"/>
        <v>0</v>
      </c>
      <c r="BH331" s="13">
        <f t="shared" si="404"/>
        <v>1</v>
      </c>
      <c r="BI331" s="13">
        <f t="shared" si="405"/>
        <v>0</v>
      </c>
      <c r="BJ331" s="13">
        <f t="shared" si="341"/>
        <v>1</v>
      </c>
      <c r="BK331" s="16">
        <f t="shared" si="376"/>
        <v>0</v>
      </c>
      <c r="BL331" s="17">
        <f t="shared" si="377"/>
        <v>0</v>
      </c>
      <c r="BM331" s="16">
        <f t="shared" si="378"/>
        <v>0</v>
      </c>
      <c r="BO331" s="13">
        <f t="shared" si="406"/>
        <v>1</v>
      </c>
      <c r="BP331" s="13">
        <f t="shared" si="407"/>
        <v>0</v>
      </c>
      <c r="BQ331" s="13">
        <f t="shared" si="342"/>
        <v>1</v>
      </c>
      <c r="BR331" s="16">
        <f t="shared" si="379"/>
        <v>0</v>
      </c>
      <c r="BS331" s="17">
        <f t="shared" si="380"/>
        <v>0</v>
      </c>
      <c r="BT331" s="16">
        <f t="shared" si="381"/>
        <v>0</v>
      </c>
      <c r="BV331" s="13">
        <f t="shared" si="408"/>
        <v>1</v>
      </c>
      <c r="BW331" s="13">
        <f t="shared" si="409"/>
        <v>0</v>
      </c>
      <c r="BX331" s="13">
        <f t="shared" si="343"/>
        <v>1</v>
      </c>
      <c r="BY331" s="16">
        <f t="shared" si="382"/>
        <v>0</v>
      </c>
      <c r="BZ331" s="17">
        <f t="shared" si="383"/>
        <v>0</v>
      </c>
      <c r="CA331" s="16">
        <f t="shared" si="384"/>
        <v>0</v>
      </c>
      <c r="CC331" s="13">
        <f t="shared" si="410"/>
        <v>1</v>
      </c>
      <c r="CD331" s="13">
        <f t="shared" si="411"/>
        <v>0</v>
      </c>
      <c r="CE331" s="13">
        <f t="shared" si="344"/>
        <v>1</v>
      </c>
      <c r="CF331" s="16">
        <f t="shared" si="385"/>
        <v>0</v>
      </c>
      <c r="CG331" s="17">
        <f t="shared" si="386"/>
        <v>0</v>
      </c>
      <c r="CH331" s="16">
        <f t="shared" si="387"/>
        <v>0</v>
      </c>
      <c r="CJ331" s="13">
        <f t="shared" si="412"/>
        <v>1</v>
      </c>
      <c r="CK331" s="13">
        <f t="shared" si="413"/>
        <v>0</v>
      </c>
      <c r="CL331" s="13">
        <f t="shared" si="345"/>
        <v>1</v>
      </c>
      <c r="CM331" s="16">
        <f t="shared" si="388"/>
        <v>0</v>
      </c>
      <c r="CN331" s="17">
        <f t="shared" si="389"/>
        <v>0</v>
      </c>
      <c r="CO331" s="16">
        <f t="shared" si="390"/>
        <v>0</v>
      </c>
      <c r="CQ331" s="16">
        <f t="shared" si="414"/>
        <v>0</v>
      </c>
      <c r="CR331" s="16">
        <f>CQ331-ROUNDDOWN(コマンド生成ツール!$D$25,0)</f>
        <v>0</v>
      </c>
      <c r="CS331" s="16">
        <v>8</v>
      </c>
    </row>
    <row r="332" spans="2:97" x14ac:dyDescent="0.15">
      <c r="B332" s="8">
        <f t="shared" si="415"/>
        <v>299</v>
      </c>
      <c r="C332" s="8">
        <f t="shared" si="346"/>
        <v>2</v>
      </c>
      <c r="D332" s="8">
        <f t="shared" si="347"/>
        <v>99</v>
      </c>
      <c r="E332" s="16">
        <f t="shared" si="348"/>
        <v>19544.744419116221</v>
      </c>
      <c r="F332" s="13">
        <f t="shared" si="349"/>
        <v>-0.83470932398295317</v>
      </c>
      <c r="G332" s="13">
        <f t="shared" si="350"/>
        <v>0.55069078842479402</v>
      </c>
      <c r="H332" s="13">
        <f t="shared" si="351"/>
        <v>0.39347931108815748</v>
      </c>
      <c r="I332" s="13">
        <f t="shared" si="352"/>
        <v>-0.9193334714593987</v>
      </c>
      <c r="K332" s="13">
        <f t="shared" si="353"/>
        <v>1</v>
      </c>
      <c r="L332" s="13">
        <f t="shared" si="354"/>
        <v>0</v>
      </c>
      <c r="M332" s="13">
        <f t="shared" si="416"/>
        <v>1</v>
      </c>
      <c r="N332" s="16">
        <f t="shared" si="391"/>
        <v>0</v>
      </c>
      <c r="O332" s="17">
        <f t="shared" si="355"/>
        <v>0</v>
      </c>
      <c r="P332" s="16">
        <f t="shared" si="356"/>
        <v>0</v>
      </c>
      <c r="R332" s="13">
        <f t="shared" si="392"/>
        <v>1</v>
      </c>
      <c r="S332" s="13">
        <f t="shared" si="393"/>
        <v>0</v>
      </c>
      <c r="T332" s="13">
        <f t="shared" si="357"/>
        <v>1</v>
      </c>
      <c r="U332" s="16">
        <f t="shared" si="358"/>
        <v>0</v>
      </c>
      <c r="V332" s="17">
        <f t="shared" si="359"/>
        <v>0</v>
      </c>
      <c r="W332" s="16">
        <f t="shared" si="360"/>
        <v>0</v>
      </c>
      <c r="Y332" s="13">
        <f t="shared" si="394"/>
        <v>1</v>
      </c>
      <c r="Z332" s="13">
        <f t="shared" si="395"/>
        <v>0</v>
      </c>
      <c r="AA332" s="13">
        <f t="shared" si="336"/>
        <v>1</v>
      </c>
      <c r="AB332" s="16">
        <f t="shared" si="361"/>
        <v>0</v>
      </c>
      <c r="AC332" s="17">
        <f t="shared" si="362"/>
        <v>0</v>
      </c>
      <c r="AD332" s="16">
        <f t="shared" si="363"/>
        <v>0</v>
      </c>
      <c r="AF332" s="13">
        <f t="shared" si="396"/>
        <v>1</v>
      </c>
      <c r="AG332" s="13">
        <f t="shared" si="397"/>
        <v>0</v>
      </c>
      <c r="AH332" s="13">
        <f t="shared" si="337"/>
        <v>1</v>
      </c>
      <c r="AI332" s="16">
        <f t="shared" si="364"/>
        <v>0</v>
      </c>
      <c r="AJ332" s="17">
        <f t="shared" si="365"/>
        <v>0</v>
      </c>
      <c r="AK332" s="16">
        <f t="shared" si="366"/>
        <v>0</v>
      </c>
      <c r="AM332" s="13">
        <f t="shared" si="398"/>
        <v>1</v>
      </c>
      <c r="AN332" s="13">
        <f t="shared" si="399"/>
        <v>0</v>
      </c>
      <c r="AO332" s="13">
        <f t="shared" si="338"/>
        <v>1</v>
      </c>
      <c r="AP332" s="16">
        <f t="shared" si="367"/>
        <v>0</v>
      </c>
      <c r="AQ332" s="17">
        <f t="shared" si="368"/>
        <v>0</v>
      </c>
      <c r="AR332" s="16">
        <f t="shared" si="369"/>
        <v>0</v>
      </c>
      <c r="AT332" s="13">
        <f t="shared" si="400"/>
        <v>1</v>
      </c>
      <c r="AU332" s="13">
        <f t="shared" si="401"/>
        <v>0</v>
      </c>
      <c r="AV332" s="13">
        <f t="shared" si="339"/>
        <v>1</v>
      </c>
      <c r="AW332" s="16">
        <f t="shared" si="370"/>
        <v>0</v>
      </c>
      <c r="AX332" s="17">
        <f t="shared" si="371"/>
        <v>0</v>
      </c>
      <c r="AY332" s="16">
        <f t="shared" si="372"/>
        <v>0</v>
      </c>
      <c r="BA332" s="13">
        <f t="shared" si="402"/>
        <v>1</v>
      </c>
      <c r="BB332" s="13">
        <f t="shared" si="403"/>
        <v>0</v>
      </c>
      <c r="BC332" s="13">
        <f t="shared" si="340"/>
        <v>1</v>
      </c>
      <c r="BD332" s="16">
        <f t="shared" si="373"/>
        <v>0</v>
      </c>
      <c r="BE332" s="17">
        <f t="shared" si="374"/>
        <v>0</v>
      </c>
      <c r="BF332" s="16">
        <f t="shared" si="375"/>
        <v>0</v>
      </c>
      <c r="BH332" s="13">
        <f t="shared" si="404"/>
        <v>1</v>
      </c>
      <c r="BI332" s="13">
        <f t="shared" si="405"/>
        <v>0</v>
      </c>
      <c r="BJ332" s="13">
        <f t="shared" si="341"/>
        <v>1</v>
      </c>
      <c r="BK332" s="16">
        <f t="shared" si="376"/>
        <v>0</v>
      </c>
      <c r="BL332" s="17">
        <f t="shared" si="377"/>
        <v>0</v>
      </c>
      <c r="BM332" s="16">
        <f t="shared" si="378"/>
        <v>0</v>
      </c>
      <c r="BO332" s="13">
        <f t="shared" si="406"/>
        <v>1</v>
      </c>
      <c r="BP332" s="13">
        <f t="shared" si="407"/>
        <v>0</v>
      </c>
      <c r="BQ332" s="13">
        <f t="shared" si="342"/>
        <v>1</v>
      </c>
      <c r="BR332" s="16">
        <f t="shared" si="379"/>
        <v>0</v>
      </c>
      <c r="BS332" s="17">
        <f t="shared" si="380"/>
        <v>0</v>
      </c>
      <c r="BT332" s="16">
        <f t="shared" si="381"/>
        <v>0</v>
      </c>
      <c r="BV332" s="13">
        <f t="shared" si="408"/>
        <v>1</v>
      </c>
      <c r="BW332" s="13">
        <f t="shared" si="409"/>
        <v>0</v>
      </c>
      <c r="BX332" s="13">
        <f t="shared" si="343"/>
        <v>1</v>
      </c>
      <c r="BY332" s="16">
        <f t="shared" si="382"/>
        <v>0</v>
      </c>
      <c r="BZ332" s="17">
        <f t="shared" si="383"/>
        <v>0</v>
      </c>
      <c r="CA332" s="16">
        <f t="shared" si="384"/>
        <v>0</v>
      </c>
      <c r="CC332" s="13">
        <f t="shared" si="410"/>
        <v>1</v>
      </c>
      <c r="CD332" s="13">
        <f t="shared" si="411"/>
        <v>0</v>
      </c>
      <c r="CE332" s="13">
        <f t="shared" si="344"/>
        <v>1</v>
      </c>
      <c r="CF332" s="16">
        <f t="shared" si="385"/>
        <v>0</v>
      </c>
      <c r="CG332" s="17">
        <f t="shared" si="386"/>
        <v>0</v>
      </c>
      <c r="CH332" s="16">
        <f t="shared" si="387"/>
        <v>0</v>
      </c>
      <c r="CJ332" s="13">
        <f t="shared" si="412"/>
        <v>1</v>
      </c>
      <c r="CK332" s="13">
        <f t="shared" si="413"/>
        <v>0</v>
      </c>
      <c r="CL332" s="13">
        <f t="shared" si="345"/>
        <v>1</v>
      </c>
      <c r="CM332" s="16">
        <f t="shared" si="388"/>
        <v>0</v>
      </c>
      <c r="CN332" s="17">
        <f t="shared" si="389"/>
        <v>0</v>
      </c>
      <c r="CO332" s="16">
        <f t="shared" si="390"/>
        <v>0</v>
      </c>
      <c r="CQ332" s="16">
        <f t="shared" si="414"/>
        <v>0</v>
      </c>
      <c r="CR332" s="16">
        <f>CQ332-ROUNDDOWN(コマンド生成ツール!$D$25,0)</f>
        <v>0</v>
      </c>
      <c r="CS332" s="16">
        <v>8</v>
      </c>
    </row>
    <row r="333" spans="2:97" x14ac:dyDescent="0.15">
      <c r="B333" s="8">
        <f t="shared" si="415"/>
        <v>300</v>
      </c>
      <c r="C333" s="8">
        <f t="shared" si="346"/>
        <v>3</v>
      </c>
      <c r="D333" s="8">
        <f t="shared" si="347"/>
        <v>0</v>
      </c>
      <c r="E333" s="16">
        <f t="shared" si="348"/>
        <v>20000</v>
      </c>
      <c r="F333" s="13">
        <f t="shared" si="349"/>
        <v>-0.86602540378443871</v>
      </c>
      <c r="G333" s="13">
        <f t="shared" si="350"/>
        <v>0.49999999999999994</v>
      </c>
      <c r="H333" s="13">
        <f t="shared" si="351"/>
        <v>0.50000000000000011</v>
      </c>
      <c r="I333" s="13">
        <f t="shared" si="352"/>
        <v>-0.8660254037844386</v>
      </c>
      <c r="K333" s="13">
        <f t="shared" ref="K333" si="417">(($K$26+$K$27*F333+$K$28*H333)*(1-$K$29*F333-$K$30*H333)-($K$27*G333+$K$28*I333)*($K$29*G333+$K$30*I333))/((1-$K$29*F333-$K$30*H333)^2+($K$29*G333+$K$30*I333)^2)</f>
        <v>1</v>
      </c>
      <c r="L333" s="13">
        <f t="shared" ref="L333" si="418">(-($K$26+$K$27*F333+$K$28*H333)*($K$29*G333+$K$30*I333)-($K$27*G333+$K$28*I333)*(1-$K$29*F333-$K$30*H333))/((1-$K$29*F333-$K$30*H333)^2+($K$29*G333+$K$30*I333)^2)</f>
        <v>0</v>
      </c>
      <c r="M333" s="13">
        <f t="shared" ref="M333" si="419">SQRT(K333^2+L333^2)</f>
        <v>1</v>
      </c>
      <c r="N333" s="16">
        <f t="shared" ref="N333" si="420">ATAN2(K333,L333)/PI()*180</f>
        <v>0</v>
      </c>
      <c r="O333" s="17">
        <f t="shared" ref="O333" si="421">-(N334-N333)/(180*2*($E334-$E333))</f>
        <v>0</v>
      </c>
      <c r="P333" s="16">
        <f t="shared" ref="P333" si="422">20*LOG(M333)</f>
        <v>0</v>
      </c>
      <c r="R333" s="13">
        <f t="shared" si="392"/>
        <v>1</v>
      </c>
      <c r="S333" s="13">
        <f t="shared" ref="S333" si="423">(-(R$26+R$27*$F333+R$28*$H333)*(R$29*$G333+R$30*$I333)-(R$27*$G333+R$28*$I333)*(1-R$29*$F333-R$30*$H333))/((1-R$29*$F333-R$30*$H333)^2+(R$29*$G333+R$30*$I333)^2)</f>
        <v>0</v>
      </c>
      <c r="T333" s="13">
        <f t="shared" ref="T333" si="424">SQRT(R333^2+S333^2)</f>
        <v>1</v>
      </c>
      <c r="U333" s="16">
        <f t="shared" ref="U333" si="425">ATAN2(R333,S333)/PI()*180</f>
        <v>0</v>
      </c>
      <c r="V333" s="17">
        <f t="shared" ref="V333" si="426">-(U334-U333)/(180*2*($E334-$E333))</f>
        <v>0</v>
      </c>
      <c r="W333" s="16">
        <f t="shared" ref="W333" si="427">20*LOG(T333)</f>
        <v>0</v>
      </c>
      <c r="Y333" s="13">
        <f t="shared" si="394"/>
        <v>1</v>
      </c>
      <c r="Z333" s="13">
        <f t="shared" ref="Z333" si="428">(-(Y$26+Y$27*$F333+Y$28*$H333)*(Y$29*$G333+Y$30*$I333)-(Y$27*$G333+Y$28*$I333)*(1-Y$29*$F333-Y$30*$H333))/((1-Y$29*$F333-Y$30*$H333)^2+(Y$29*$G333+Y$30*$I333)^2)</f>
        <v>0</v>
      </c>
      <c r="AA333" s="13">
        <f t="shared" ref="AA333" si="429">SQRT(Y333^2+Z333^2)</f>
        <v>1</v>
      </c>
      <c r="AB333" s="16">
        <f t="shared" ref="AB333" si="430">ATAN2(Y333,Z333)/PI()*180</f>
        <v>0</v>
      </c>
      <c r="AC333" s="17">
        <f t="shared" ref="AC333" si="431">-(AB334-AB333)/(180*2*($E334-$E333))</f>
        <v>0</v>
      </c>
      <c r="AD333" s="16">
        <f t="shared" ref="AD333" si="432">20*LOG(AA333)</f>
        <v>0</v>
      </c>
      <c r="AF333" s="13">
        <f t="shared" si="396"/>
        <v>1</v>
      </c>
      <c r="AG333" s="13">
        <f t="shared" ref="AG333" si="433">(-(AF$26+AF$27*$F333+AF$28*$H333)*(AF$29*$G333+AF$30*$I333)-(AF$27*$G333+AF$28*$I333)*(1-AF$29*$F333-AF$30*$H333))/((1-AF$29*$F333-AF$30*$H333)^2+(AF$29*$G333+AF$30*$I333)^2)</f>
        <v>0</v>
      </c>
      <c r="AH333" s="13">
        <f t="shared" ref="AH333" si="434">SQRT(AF333^2+AG333^2)</f>
        <v>1</v>
      </c>
      <c r="AI333" s="16">
        <f t="shared" ref="AI333" si="435">ATAN2(AF333,AG333)/PI()*180</f>
        <v>0</v>
      </c>
      <c r="AJ333" s="17">
        <f t="shared" ref="AJ333" si="436">-(AI334-AI333)/(180*2*($E334-$E333))</f>
        <v>0</v>
      </c>
      <c r="AK333" s="16">
        <f t="shared" ref="AK333" si="437">20*LOG(AH333)</f>
        <v>0</v>
      </c>
      <c r="AM333" s="13">
        <f t="shared" si="398"/>
        <v>1</v>
      </c>
      <c r="AN333" s="13">
        <f t="shared" ref="AN333" si="438">(-(AM$26+AM$27*$F333+AM$28*$H333)*(AM$29*$G333+AM$30*$I333)-(AM$27*$G333+AM$28*$I333)*(1-AM$29*$F333-AM$30*$H333))/((1-AM$29*$F333-AM$30*$H333)^2+(AM$29*$G333+AM$30*$I333)^2)</f>
        <v>0</v>
      </c>
      <c r="AO333" s="13">
        <f t="shared" ref="AO333" si="439">SQRT(AM333^2+AN333^2)</f>
        <v>1</v>
      </c>
      <c r="AP333" s="16">
        <f t="shared" ref="AP333" si="440">ATAN2(AM333,AN333)/PI()*180</f>
        <v>0</v>
      </c>
      <c r="AQ333" s="17">
        <f t="shared" ref="AQ333" si="441">-(AP334-AP333)/(180*2*($E334-$E333))</f>
        <v>0</v>
      </c>
      <c r="AR333" s="16">
        <f t="shared" ref="AR333" si="442">20*LOG(AO333)</f>
        <v>0</v>
      </c>
      <c r="AT333" s="13">
        <f t="shared" si="400"/>
        <v>1</v>
      </c>
      <c r="AU333" s="13">
        <f t="shared" ref="AU333" si="443">(-(AT$26+AT$27*$F333+AT$28*$H333)*(AT$29*$G333+AT$30*$I333)-(AT$27*$G333+AT$28*$I333)*(1-AT$29*$F333-AT$30*$H333))/((1-AT$29*$F333-AT$30*$H333)^2+(AT$29*$G333+AT$30*$I333)^2)</f>
        <v>0</v>
      </c>
      <c r="AV333" s="13">
        <f t="shared" ref="AV333" si="444">SQRT(AT333^2+AU333^2)</f>
        <v>1</v>
      </c>
      <c r="AW333" s="16">
        <f t="shared" ref="AW333" si="445">ATAN2(AT333,AU333)/PI()*180</f>
        <v>0</v>
      </c>
      <c r="AX333" s="17">
        <f t="shared" ref="AX333" si="446">-(AW334-AW333)/(180*2*($E334-$E333))</f>
        <v>0</v>
      </c>
      <c r="AY333" s="16">
        <f t="shared" ref="AY333" si="447">20*LOG(AV333)</f>
        <v>0</v>
      </c>
      <c r="BA333" s="13">
        <f t="shared" si="402"/>
        <v>1</v>
      </c>
      <c r="BB333" s="13">
        <f t="shared" ref="BB333" si="448">(-(BA$26+BA$27*$F333+BA$28*$H333)*(BA$29*$G333+BA$30*$I333)-(BA$27*$G333+BA$28*$I333)*(1-BA$29*$F333-BA$30*$H333))/((1-BA$29*$F333-BA$30*$H333)^2+(BA$29*$G333+BA$30*$I333)^2)</f>
        <v>0</v>
      </c>
      <c r="BC333" s="13">
        <f t="shared" ref="BC333" si="449">SQRT(BA333^2+BB333^2)</f>
        <v>1</v>
      </c>
      <c r="BD333" s="16">
        <f t="shared" ref="BD333" si="450">ATAN2(BA333,BB333)/PI()*180</f>
        <v>0</v>
      </c>
      <c r="BE333" s="17">
        <f t="shared" ref="BE333" si="451">-(BD334-BD333)/(180*2*($E334-$E333))</f>
        <v>0</v>
      </c>
      <c r="BF333" s="16">
        <f t="shared" ref="BF333" si="452">20*LOG(BC333)</f>
        <v>0</v>
      </c>
      <c r="BH333" s="13">
        <f t="shared" si="404"/>
        <v>1</v>
      </c>
      <c r="BI333" s="13">
        <f t="shared" ref="BI333" si="453">(-(BH$26+BH$27*$F333+BH$28*$H333)*(BH$29*$G333+BH$30*$I333)-(BH$27*$G333+BH$28*$I333)*(1-BH$29*$F333-BH$30*$H333))/((1-BH$29*$F333-BH$30*$H333)^2+(BH$29*$G333+BH$30*$I333)^2)</f>
        <v>0</v>
      </c>
      <c r="BJ333" s="13">
        <f t="shared" ref="BJ333" si="454">SQRT(BH333^2+BI333^2)</f>
        <v>1</v>
      </c>
      <c r="BK333" s="16">
        <f t="shared" ref="BK333" si="455">ATAN2(BH333,BI333)/PI()*180</f>
        <v>0</v>
      </c>
      <c r="BL333" s="17">
        <f t="shared" ref="BL333" si="456">-(BK334-BK333)/(180*2*($E334-$E333))</f>
        <v>0</v>
      </c>
      <c r="BM333" s="16">
        <f t="shared" ref="BM333" si="457">20*LOG(BJ333)</f>
        <v>0</v>
      </c>
      <c r="BO333" s="13">
        <f t="shared" si="406"/>
        <v>1</v>
      </c>
      <c r="BP333" s="13">
        <f t="shared" ref="BP333" si="458">(-(BO$26+BO$27*$F333+BO$28*$H333)*(BO$29*$G333+BO$30*$I333)-(BO$27*$G333+BO$28*$I333)*(1-BO$29*$F333-BO$30*$H333))/((1-BO$29*$F333-BO$30*$H333)^2+(BO$29*$G333+BO$30*$I333)^2)</f>
        <v>0</v>
      </c>
      <c r="BQ333" s="13">
        <f t="shared" ref="BQ333" si="459">SQRT(BO333^2+BP333^2)</f>
        <v>1</v>
      </c>
      <c r="BR333" s="16">
        <f t="shared" ref="BR333" si="460">ATAN2(BO333,BP333)/PI()*180</f>
        <v>0</v>
      </c>
      <c r="BS333" s="17">
        <f t="shared" ref="BS333" si="461">-(BR334-BR333)/(180*2*($E334-$E333))</f>
        <v>0</v>
      </c>
      <c r="BT333" s="16">
        <f t="shared" ref="BT333" si="462">20*LOG(BQ333)</f>
        <v>0</v>
      </c>
      <c r="BV333" s="13">
        <f t="shared" si="408"/>
        <v>1</v>
      </c>
      <c r="BW333" s="13">
        <f t="shared" ref="BW333" si="463">(-(BV$26+BV$27*$F333+BV$28*$H333)*(BV$29*$G333+BV$30*$I333)-(BV$27*$G333+BV$28*$I333)*(1-BV$29*$F333-BV$30*$H333))/((1-BV$29*$F333-BV$30*$H333)^2+(BV$29*$G333+BV$30*$I333)^2)</f>
        <v>0</v>
      </c>
      <c r="BX333" s="13">
        <f t="shared" ref="BX333" si="464">SQRT(BV333^2+BW333^2)</f>
        <v>1</v>
      </c>
      <c r="BY333" s="16">
        <f t="shared" ref="BY333" si="465">ATAN2(BV333,BW333)/PI()*180</f>
        <v>0</v>
      </c>
      <c r="BZ333" s="17">
        <f t="shared" ref="BZ333" si="466">-(BY334-BY333)/(180*2*($E334-$E333))</f>
        <v>0</v>
      </c>
      <c r="CA333" s="16">
        <f t="shared" ref="CA333" si="467">20*LOG(BX333)</f>
        <v>0</v>
      </c>
      <c r="CC333" s="13">
        <f t="shared" si="410"/>
        <v>1</v>
      </c>
      <c r="CD333" s="13">
        <f t="shared" ref="CD333" si="468">(-(CC$26+CC$27*$F333+CC$28*$H333)*(CC$29*$G333+CC$30*$I333)-(CC$27*$G333+CC$28*$I333)*(1-CC$29*$F333-CC$30*$H333))/((1-CC$29*$F333-CC$30*$H333)^2+(CC$29*$G333+CC$30*$I333)^2)</f>
        <v>0</v>
      </c>
      <c r="CE333" s="13">
        <f t="shared" ref="CE333" si="469">SQRT(CC333^2+CD333^2)</f>
        <v>1</v>
      </c>
      <c r="CF333" s="16">
        <f t="shared" ref="CF333" si="470">ATAN2(CC333,CD333)/PI()*180</f>
        <v>0</v>
      </c>
      <c r="CG333" s="17">
        <f t="shared" ref="CG333" si="471">-(CF334-CF333)/(180*2*($E334-$E333))</f>
        <v>0</v>
      </c>
      <c r="CH333" s="16">
        <f t="shared" ref="CH333" si="472">20*LOG(CE333)</f>
        <v>0</v>
      </c>
      <c r="CJ333" s="13">
        <f t="shared" si="412"/>
        <v>1</v>
      </c>
      <c r="CK333" s="13">
        <f t="shared" ref="CK333" si="473">(-(CJ$26+CJ$27*$F333+CJ$28*$H333)*(CJ$29*$G333+CJ$30*$I333)-(CJ$27*$G333+CJ$28*$I333)*(1-CJ$29*$F333-CJ$30*$H333))/((1-CJ$29*$F333-CJ$30*$H333)^2+(CJ$29*$G333+CJ$30*$I333)^2)</f>
        <v>0</v>
      </c>
      <c r="CL333" s="13">
        <f t="shared" ref="CL333" si="474">SQRT(CJ333^2+CK333^2)</f>
        <v>1</v>
      </c>
      <c r="CM333" s="16">
        <f t="shared" ref="CM333" si="475">ATAN2(CJ333,CK333)/PI()*180</f>
        <v>0</v>
      </c>
      <c r="CN333" s="17">
        <f t="shared" ref="CN333" si="476">-(CM334-CM333)/(180*2*($E334-$E333))</f>
        <v>0</v>
      </c>
      <c r="CO333" s="16">
        <f t="shared" ref="CO333" si="477">20*LOG(CL333)</f>
        <v>0</v>
      </c>
      <c r="CQ333" s="16">
        <f t="shared" ref="CQ333" si="478">P333+W333+AD333+AK333+AR333+AY333+BF333+BM333+BT333+CA333+CH333+CO333</f>
        <v>0</v>
      </c>
      <c r="CR333" s="16">
        <f>CQ333-ROUNDDOWN(コマンド生成ツール!$D$25,0)</f>
        <v>0</v>
      </c>
      <c r="CS333" s="16">
        <v>8</v>
      </c>
    </row>
  </sheetData>
  <sheetProtection algorithmName="SHA-512" hashValue="3D4DHbSHMTVUGZmRoWRSKD7QMDFJ5hZQymcmYR84z/9XhYaNe8l+pI9RSXbWISACwHyQrI7zkzuSybYoCSgzlQ==" saltValue="QQ34bs4SiZXrWYGwF3NVjA==" spinCount="100000" sheet="1" objects="1" scenarios="1" selectLockedCells="1" selectUnlockedCell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コマンド生成ツール</vt:lpstr>
      <vt:lpstr>使い方</vt:lpstr>
      <vt:lpstr>各社スピーカ用EQプリセット（参考）</vt:lpstr>
      <vt:lpstr>data</vt:lpstr>
    </vt:vector>
  </TitlesOfParts>
  <Company>ONKYO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進</dc:creator>
  <cp:lastModifiedBy>鈴木 慎也</cp:lastModifiedBy>
  <dcterms:created xsi:type="dcterms:W3CDTF">2018-07-24T05:23:56Z</dcterms:created>
  <dcterms:modified xsi:type="dcterms:W3CDTF">2018-11-07T03:56:14Z</dcterms:modified>
</cp:coreProperties>
</file>